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P:\EPI\DATA\LIFE EXPECTANCY\Master Program\Toolkit\Training\"/>
    </mc:Choice>
  </mc:AlternateContent>
  <xr:revisionPtr revIDLastSave="0" documentId="13_ncr:1_{442CA3E4-EAB2-46FD-887F-5C0B8E438463}" xr6:coauthVersionLast="47" xr6:coauthVersionMax="47" xr10:uidLastSave="{00000000-0000-0000-0000-000000000000}"/>
  <bookViews>
    <workbookView xWindow="28680" yWindow="-120" windowWidth="29040" windowHeight="15840" xr2:uid="{00000000-000D-0000-FFFF-FFFF00000000}"/>
  </bookViews>
  <sheets>
    <sheet name="Instructions" sheetId="2" r:id="rId1"/>
    <sheet name="Practice Life Table" sheetId="4" r:id="rId2"/>
    <sheet name="Original Life Table" sheetId="3" r:id="rId3"/>
    <sheet name="SE Calculation Practice" sheetId="5" r:id="rId4"/>
    <sheet name="SE Calculation Answer" sheetId="1" r:id="rId5"/>
  </sheets>
  <definedNames>
    <definedName name="LE_FINAL">'SE Calculation Answer'!$A$1:$S$20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 i="1" l="1"/>
  <c r="K3" i="1"/>
  <c r="L3" i="1"/>
  <c r="M3" i="1"/>
  <c r="J4" i="1"/>
  <c r="K4" i="1"/>
  <c r="L4" i="1"/>
  <c r="M4" i="1"/>
  <c r="J5" i="1"/>
  <c r="K5" i="1"/>
  <c r="L5" i="1"/>
  <c r="M5" i="1"/>
  <c r="J6" i="1"/>
  <c r="K6" i="1"/>
  <c r="L6" i="1"/>
  <c r="M6" i="1"/>
  <c r="J7" i="1"/>
  <c r="K7" i="1"/>
  <c r="L7" i="1"/>
  <c r="M7" i="1"/>
  <c r="J8" i="1"/>
  <c r="K8" i="1"/>
  <c r="L8" i="1"/>
  <c r="M8" i="1"/>
  <c r="J9" i="1"/>
  <c r="K9" i="1"/>
  <c r="L9" i="1"/>
  <c r="M9" i="1"/>
  <c r="J10" i="1"/>
  <c r="K10" i="1"/>
  <c r="L10" i="1"/>
  <c r="M10" i="1"/>
  <c r="J11" i="1"/>
  <c r="K11" i="1"/>
  <c r="L11" i="1"/>
  <c r="M11" i="1"/>
  <c r="J12" i="1"/>
  <c r="K12" i="1"/>
  <c r="L12" i="1"/>
  <c r="M12" i="1"/>
  <c r="J13" i="1"/>
  <c r="K13" i="1"/>
  <c r="L13" i="1"/>
  <c r="M13" i="1"/>
  <c r="J14" i="1"/>
  <c r="K14" i="1" s="1"/>
  <c r="J15" i="1"/>
  <c r="K15" i="1"/>
  <c r="L15" i="1"/>
  <c r="M15" i="1"/>
  <c r="J16" i="1"/>
  <c r="K16" i="1"/>
  <c r="L16" i="1"/>
  <c r="M16" i="1"/>
  <c r="J17" i="1"/>
  <c r="K17" i="1"/>
  <c r="L17" i="1"/>
  <c r="M17" i="1"/>
  <c r="J18" i="1"/>
  <c r="K18" i="1"/>
  <c r="L18" i="1"/>
  <c r="M18" i="1"/>
  <c r="J19" i="1"/>
  <c r="K19" i="1"/>
  <c r="L19" i="1"/>
  <c r="M19" i="1"/>
  <c r="J2" i="1"/>
  <c r="M2" i="1" s="1"/>
  <c r="M14" i="1" l="1"/>
  <c r="L14" i="1"/>
  <c r="K2" i="1"/>
  <c r="L2" i="1"/>
</calcChain>
</file>

<file path=xl/sharedStrings.xml><?xml version="1.0" encoding="utf-8"?>
<sst xmlns="http://schemas.openxmlformats.org/spreadsheetml/2006/main" count="188" uniqueCount="68">
  <si>
    <t>Greetings! This workbook contains data and templates that you can use to practice calculating abridged life expectancies and their standard errors.
Using the key on this worksheet, the instructions in the July 2024 slides, or ch. 5  of Chiang, Life Table and Mortality Analysis, try to calculate the components of life expectancy. You can check your work against the "Original Life Table" sheet.</t>
  </si>
  <si>
    <t>Notes</t>
  </si>
  <si>
    <t>Life Table Key</t>
  </si>
  <si>
    <t>Life table calculations require that the analyst supply an arbitrary population figure referred to as the 'radix' as the row 1 value for li. The mortality rate for each age group is multiplied by either the radix (for row 1), or the previous age group's li value to obtain a running estimate of how many population members would survive to reach each successive age group. CDPH programs use an initial radix value of 100,000 population.</t>
  </si>
  <si>
    <t>Column</t>
  </si>
  <si>
    <t>Formula</t>
  </si>
  <si>
    <t>Meaning</t>
  </si>
  <si>
    <t>ROW</t>
  </si>
  <si>
    <t>Row number</t>
  </si>
  <si>
    <t>AGEGP2</t>
  </si>
  <si>
    <t>Age group</t>
  </si>
  <si>
    <t>x</t>
  </si>
  <si>
    <t>Minimum age of group members/age at which members enter the group</t>
  </si>
  <si>
    <t>Ni</t>
  </si>
  <si>
    <t>Length of time a survivor would spend in the group</t>
  </si>
  <si>
    <t>ai</t>
  </si>
  <si>
    <t>Assumed fraction of a year that a decedent will live</t>
  </si>
  <si>
    <t>COUNT</t>
  </si>
  <si>
    <t>Observed count of deaths</t>
  </si>
  <si>
    <t>POP2020</t>
  </si>
  <si>
    <t>Observed count of population</t>
  </si>
  <si>
    <t>Mi</t>
  </si>
  <si>
    <t>COUNT/POP2020</t>
  </si>
  <si>
    <t>Age-specific death rate; probability of dying while in age group</t>
  </si>
  <si>
    <t>qi</t>
  </si>
  <si>
    <t>(Ni*Mi)/(1+(1-ai)*Ni*Mi)</t>
  </si>
  <si>
    <t>Estimated probability that an individual alive at age x (an individual who entered the group) will die during the interval
Conditional probability of dying in interval, given that an individual survived to age x</t>
  </si>
  <si>
    <t>pi</t>
  </si>
  <si>
    <t>1-qi</t>
  </si>
  <si>
    <t>Probability of surviving the interval</t>
  </si>
  <si>
    <t>li</t>
  </si>
  <si>
    <t>Row 1: radix
Subsequent rows: group members surviving to enter the next age group</t>
  </si>
  <si>
    <t>di</t>
  </si>
  <si>
    <t>li*qi</t>
  </si>
  <si>
    <t>ri</t>
  </si>
  <si>
    <t>Ti</t>
  </si>
  <si>
    <t>le_birth</t>
  </si>
  <si>
    <t>POP2020_2</t>
  </si>
  <si>
    <t>0</t>
  </si>
  <si>
    <t>01-04</t>
  </si>
  <si>
    <t>05-09</t>
  </si>
  <si>
    <t>10-14</t>
  </si>
  <si>
    <t>15-19</t>
  </si>
  <si>
    <t>20-24</t>
  </si>
  <si>
    <t>25-29</t>
  </si>
  <si>
    <t>30-34</t>
  </si>
  <si>
    <t>35-39</t>
  </si>
  <si>
    <t>40-44</t>
  </si>
  <si>
    <t>45-49</t>
  </si>
  <si>
    <t>50-54</t>
  </si>
  <si>
    <t>55-59</t>
  </si>
  <si>
    <t>60-64</t>
  </si>
  <si>
    <t>65-69</t>
  </si>
  <si>
    <t>70-74</t>
  </si>
  <si>
    <t>75-79</t>
  </si>
  <si>
    <t>80-84</t>
  </si>
  <si>
    <t>85+</t>
  </si>
  <si>
    <t>SE(qi)</t>
  </si>
  <si>
    <t>RSE(qi)</t>
  </si>
  <si>
    <t>LCL(qi)</t>
  </si>
  <si>
    <t>HCL(qi)</t>
  </si>
  <si>
    <t>Number of deaths in the interval for the radix population</t>
  </si>
  <si>
    <t>li-di</t>
  </si>
  <si>
    <t>Number of survivors in the interval for the radix population</t>
  </si>
  <si>
    <t>Σ(Ri)</t>
  </si>
  <si>
    <t>Total number of life table years lived beyond birth in the radix cohort
The sum of all Ri in the table
The numerator of life expectancy</t>
  </si>
  <si>
    <t>Row 1: Life expectancy at birth
Row 2+: Expected years of life remaining among age group members</t>
  </si>
  <si>
    <t>Ti/Li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</si>
</sst>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0"/>
      <name val="MS Sans Serif"/>
      <family val="2"/>
    </font>
    <font>
      <b/>
      <sz val="10"/>
      <name val="MS Sans Serif"/>
    </font>
  </fonts>
  <fills count="3">
    <fill>
      <patternFill patternType="none"/>
    </fill>
    <fill>
      <patternFill patternType="gray125"/>
    </fill>
    <fill>
      <patternFill patternType="solid">
        <fgColor theme="2"/>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7">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2" borderId="0" xfId="0" applyFill="1"/>
    <xf numFmtId="0" fontId="0" fillId="2" borderId="5" xfId="0" applyFill="1" applyBorder="1"/>
    <xf numFmtId="0" fontId="0" fillId="0" borderId="6" xfId="0" applyBorder="1"/>
    <xf numFmtId="0" fontId="0" fillId="0" borderId="7" xfId="0" applyBorder="1"/>
    <xf numFmtId="0" fontId="0" fillId="2" borderId="7" xfId="0" applyFill="1" applyBorder="1"/>
    <xf numFmtId="0" fontId="0" fillId="2" borderId="8" xfId="0" applyFill="1" applyBorder="1"/>
    <xf numFmtId="0" fontId="0" fillId="0" borderId="0" xfId="0" applyAlignment="1">
      <alignment wrapText="1"/>
    </xf>
    <xf numFmtId="0" fontId="1" fillId="0" borderId="0" xfId="0" applyFont="1"/>
    <xf numFmtId="0" fontId="1" fillId="0" borderId="0" xfId="0" applyFont="1" applyAlignment="1">
      <alignment horizontal="center" wrapText="1"/>
    </xf>
    <xf numFmtId="0" fontId="1" fillId="0" borderId="0" xfId="0" applyFont="1" applyAlignment="1">
      <alignment horizontal="center"/>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3F144-6DC6-41A8-9745-E10999B01D48}">
  <dimension ref="A1:D18"/>
  <sheetViews>
    <sheetView tabSelected="1" workbookViewId="0">
      <selection activeCell="C10" sqref="C10"/>
    </sheetView>
  </sheetViews>
  <sheetFormatPr defaultRowHeight="12.75" x14ac:dyDescent="0.2"/>
  <cols>
    <col min="1" max="1" width="74.85546875" customWidth="1"/>
    <col min="2" max="2" width="11" bestFit="1" customWidth="1"/>
    <col min="3" max="3" width="20.28515625" bestFit="1" customWidth="1"/>
    <col min="4" max="4" width="101.42578125" bestFit="1" customWidth="1"/>
  </cols>
  <sheetData>
    <row r="1" spans="1:4" ht="76.5" x14ac:dyDescent="0.2">
      <c r="A1" s="12" t="s">
        <v>0</v>
      </c>
      <c r="C1" s="13"/>
      <c r="D1" s="13"/>
    </row>
    <row r="2" spans="1:4" x14ac:dyDescent="0.2">
      <c r="A2" s="14" t="s">
        <v>1</v>
      </c>
      <c r="B2" s="15" t="s">
        <v>2</v>
      </c>
      <c r="C2" s="15"/>
      <c r="D2" s="15"/>
    </row>
    <row r="3" spans="1:4" ht="12.75" customHeight="1" x14ac:dyDescent="0.2">
      <c r="A3" s="16" t="s">
        <v>3</v>
      </c>
      <c r="B3" t="s">
        <v>4</v>
      </c>
      <c r="C3" t="s">
        <v>5</v>
      </c>
      <c r="D3" t="s">
        <v>6</v>
      </c>
    </row>
    <row r="4" spans="1:4" x14ac:dyDescent="0.2">
      <c r="A4" s="16"/>
      <c r="B4" t="s">
        <v>7</v>
      </c>
      <c r="D4" t="s">
        <v>8</v>
      </c>
    </row>
    <row r="5" spans="1:4" x14ac:dyDescent="0.2">
      <c r="A5" s="16"/>
      <c r="B5" t="s">
        <v>9</v>
      </c>
      <c r="D5" t="s">
        <v>10</v>
      </c>
    </row>
    <row r="6" spans="1:4" x14ac:dyDescent="0.2">
      <c r="A6" s="16"/>
      <c r="B6" t="s">
        <v>11</v>
      </c>
      <c r="D6" t="s">
        <v>12</v>
      </c>
    </row>
    <row r="7" spans="1:4" x14ac:dyDescent="0.2">
      <c r="A7" s="16"/>
      <c r="B7" t="s">
        <v>13</v>
      </c>
      <c r="D7" t="s">
        <v>14</v>
      </c>
    </row>
    <row r="8" spans="1:4" x14ac:dyDescent="0.2">
      <c r="A8" s="16"/>
      <c r="B8" t="s">
        <v>15</v>
      </c>
      <c r="D8" t="s">
        <v>16</v>
      </c>
    </row>
    <row r="9" spans="1:4" x14ac:dyDescent="0.2">
      <c r="A9" s="16"/>
      <c r="B9" t="s">
        <v>17</v>
      </c>
      <c r="D9" t="s">
        <v>18</v>
      </c>
    </row>
    <row r="10" spans="1:4" x14ac:dyDescent="0.2">
      <c r="A10" s="16"/>
      <c r="B10" t="s">
        <v>19</v>
      </c>
      <c r="D10" t="s">
        <v>20</v>
      </c>
    </row>
    <row r="11" spans="1:4" x14ac:dyDescent="0.2">
      <c r="B11" t="s">
        <v>21</v>
      </c>
      <c r="C11" t="s">
        <v>22</v>
      </c>
      <c r="D11" t="s">
        <v>23</v>
      </c>
    </row>
    <row r="12" spans="1:4" ht="25.5" x14ac:dyDescent="0.2">
      <c r="B12" t="s">
        <v>24</v>
      </c>
      <c r="C12" t="s">
        <v>25</v>
      </c>
      <c r="D12" s="12" t="s">
        <v>26</v>
      </c>
    </row>
    <row r="13" spans="1:4" x14ac:dyDescent="0.2">
      <c r="B13" t="s">
        <v>27</v>
      </c>
      <c r="C13" t="s">
        <v>28</v>
      </c>
      <c r="D13" t="s">
        <v>29</v>
      </c>
    </row>
    <row r="14" spans="1:4" ht="25.5" x14ac:dyDescent="0.2">
      <c r="B14" t="s">
        <v>30</v>
      </c>
      <c r="D14" s="12" t="s">
        <v>31</v>
      </c>
    </row>
    <row r="15" spans="1:4" x14ac:dyDescent="0.2">
      <c r="B15" t="s">
        <v>32</v>
      </c>
      <c r="C15" t="s">
        <v>33</v>
      </c>
      <c r="D15" t="s">
        <v>61</v>
      </c>
    </row>
    <row r="16" spans="1:4" x14ac:dyDescent="0.2">
      <c r="B16" t="s">
        <v>34</v>
      </c>
      <c r="C16" t="s">
        <v>62</v>
      </c>
      <c r="D16" s="12" t="s">
        <v>63</v>
      </c>
    </row>
    <row r="17" spans="2:4" ht="38.25" x14ac:dyDescent="0.2">
      <c r="B17" t="s">
        <v>35</v>
      </c>
      <c r="C17" t="s">
        <v>64</v>
      </c>
      <c r="D17" s="12" t="s">
        <v>65</v>
      </c>
    </row>
    <row r="18" spans="2:4" ht="25.5" x14ac:dyDescent="0.2">
      <c r="B18" t="s">
        <v>36</v>
      </c>
      <c r="C18" t="s">
        <v>67</v>
      </c>
      <c r="D18" s="12" t="s">
        <v>66</v>
      </c>
    </row>
  </sheetData>
  <mergeCells count="2">
    <mergeCell ref="B2:D2"/>
    <mergeCell ref="A3:A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3294E-A83C-46A3-B018-B2A3A0774CF2}">
  <dimension ref="A1:O20"/>
  <sheetViews>
    <sheetView workbookViewId="0">
      <selection activeCell="A21" sqref="A21"/>
    </sheetView>
  </sheetViews>
  <sheetFormatPr defaultRowHeight="12.75" x14ac:dyDescent="0.2"/>
  <sheetData>
    <row r="1" spans="1:15" x14ac:dyDescent="0.2">
      <c r="A1" s="1" t="s">
        <v>7</v>
      </c>
      <c r="B1" s="2" t="s">
        <v>9</v>
      </c>
      <c r="C1" s="2" t="s">
        <v>11</v>
      </c>
      <c r="D1" s="2" t="s">
        <v>13</v>
      </c>
      <c r="E1" s="2" t="s">
        <v>15</v>
      </c>
      <c r="F1" s="2" t="s">
        <v>17</v>
      </c>
      <c r="G1" s="2" t="s">
        <v>37</v>
      </c>
      <c r="H1" s="2" t="s">
        <v>21</v>
      </c>
      <c r="I1" s="2" t="s">
        <v>24</v>
      </c>
      <c r="J1" s="2" t="s">
        <v>27</v>
      </c>
      <c r="K1" s="2" t="s">
        <v>30</v>
      </c>
      <c r="L1" s="2" t="s">
        <v>32</v>
      </c>
      <c r="M1" s="2" t="s">
        <v>34</v>
      </c>
      <c r="N1" s="2" t="s">
        <v>35</v>
      </c>
      <c r="O1" s="3" t="s">
        <v>36</v>
      </c>
    </row>
    <row r="2" spans="1:15" x14ac:dyDescent="0.2">
      <c r="A2" s="4">
        <v>1</v>
      </c>
      <c r="B2" t="s">
        <v>38</v>
      </c>
      <c r="C2">
        <v>0</v>
      </c>
      <c r="D2">
        <v>1</v>
      </c>
      <c r="E2">
        <v>0.1</v>
      </c>
      <c r="F2">
        <v>356</v>
      </c>
      <c r="G2">
        <v>61396</v>
      </c>
      <c r="O2" s="5"/>
    </row>
    <row r="3" spans="1:15" x14ac:dyDescent="0.2">
      <c r="A3" s="4">
        <v>2</v>
      </c>
      <c r="B3" t="s">
        <v>39</v>
      </c>
      <c r="C3">
        <v>1</v>
      </c>
      <c r="D3">
        <v>4</v>
      </c>
      <c r="E3">
        <v>0.5</v>
      </c>
      <c r="F3">
        <v>58</v>
      </c>
      <c r="G3">
        <v>238212</v>
      </c>
      <c r="N3" s="6"/>
      <c r="O3" s="7"/>
    </row>
    <row r="4" spans="1:15" x14ac:dyDescent="0.2">
      <c r="A4" s="4">
        <v>3</v>
      </c>
      <c r="B4" t="s">
        <v>40</v>
      </c>
      <c r="C4">
        <v>5</v>
      </c>
      <c r="D4">
        <v>5</v>
      </c>
      <c r="E4">
        <v>0.5</v>
      </c>
      <c r="F4">
        <v>36</v>
      </c>
      <c r="G4">
        <v>295108</v>
      </c>
      <c r="N4" s="6"/>
      <c r="O4" s="7"/>
    </row>
    <row r="5" spans="1:15" x14ac:dyDescent="0.2">
      <c r="A5" s="4">
        <v>4</v>
      </c>
      <c r="B5" t="s">
        <v>41</v>
      </c>
      <c r="C5">
        <v>10</v>
      </c>
      <c r="D5">
        <v>5</v>
      </c>
      <c r="E5">
        <v>0.5</v>
      </c>
      <c r="F5">
        <v>68</v>
      </c>
      <c r="G5">
        <v>311354</v>
      </c>
      <c r="N5" s="6"/>
      <c r="O5" s="7"/>
    </row>
    <row r="6" spans="1:15" x14ac:dyDescent="0.2">
      <c r="A6" s="4">
        <v>5</v>
      </c>
      <c r="B6" t="s">
        <v>42</v>
      </c>
      <c r="C6">
        <v>15</v>
      </c>
      <c r="D6">
        <v>5</v>
      </c>
      <c r="E6">
        <v>0.5</v>
      </c>
      <c r="F6">
        <v>313</v>
      </c>
      <c r="G6">
        <v>318000</v>
      </c>
      <c r="N6" s="6"/>
      <c r="O6" s="7"/>
    </row>
    <row r="7" spans="1:15" x14ac:dyDescent="0.2">
      <c r="A7" s="4">
        <v>6</v>
      </c>
      <c r="B7" t="s">
        <v>43</v>
      </c>
      <c r="C7">
        <v>20</v>
      </c>
      <c r="D7">
        <v>5</v>
      </c>
      <c r="E7">
        <v>0.5</v>
      </c>
      <c r="F7">
        <v>517</v>
      </c>
      <c r="G7">
        <v>412998</v>
      </c>
      <c r="N7" s="6"/>
      <c r="O7" s="7"/>
    </row>
    <row r="8" spans="1:15" x14ac:dyDescent="0.2">
      <c r="A8" s="4">
        <v>7</v>
      </c>
      <c r="B8" t="s">
        <v>44</v>
      </c>
      <c r="C8">
        <v>25</v>
      </c>
      <c r="D8">
        <v>5</v>
      </c>
      <c r="E8">
        <v>0.5</v>
      </c>
      <c r="F8">
        <v>772</v>
      </c>
      <c r="G8">
        <v>573820</v>
      </c>
      <c r="N8" s="6"/>
      <c r="O8" s="7"/>
    </row>
    <row r="9" spans="1:15" x14ac:dyDescent="0.2">
      <c r="A9" s="4">
        <v>8</v>
      </c>
      <c r="B9" t="s">
        <v>45</v>
      </c>
      <c r="C9">
        <v>30</v>
      </c>
      <c r="D9">
        <v>5</v>
      </c>
      <c r="E9">
        <v>0.5</v>
      </c>
      <c r="F9">
        <v>924</v>
      </c>
      <c r="G9">
        <v>526662</v>
      </c>
      <c r="N9" s="6"/>
      <c r="O9" s="7"/>
    </row>
    <row r="10" spans="1:15" x14ac:dyDescent="0.2">
      <c r="A10" s="4">
        <v>9</v>
      </c>
      <c r="B10" t="s">
        <v>46</v>
      </c>
      <c r="C10">
        <v>35</v>
      </c>
      <c r="D10">
        <v>5</v>
      </c>
      <c r="E10">
        <v>0.5</v>
      </c>
      <c r="F10">
        <v>948</v>
      </c>
      <c r="G10">
        <v>431018</v>
      </c>
      <c r="N10" s="6"/>
      <c r="O10" s="7"/>
    </row>
    <row r="11" spans="1:15" x14ac:dyDescent="0.2">
      <c r="A11" s="4">
        <v>10</v>
      </c>
      <c r="B11" t="s">
        <v>47</v>
      </c>
      <c r="C11">
        <v>40</v>
      </c>
      <c r="D11">
        <v>5</v>
      </c>
      <c r="E11">
        <v>0.5</v>
      </c>
      <c r="F11">
        <v>1137</v>
      </c>
      <c r="G11">
        <v>363140</v>
      </c>
      <c r="N11" s="6"/>
      <c r="O11" s="7"/>
    </row>
    <row r="12" spans="1:15" x14ac:dyDescent="0.2">
      <c r="A12" s="4">
        <v>11</v>
      </c>
      <c r="B12" t="s">
        <v>48</v>
      </c>
      <c r="C12">
        <v>45</v>
      </c>
      <c r="D12">
        <v>5</v>
      </c>
      <c r="E12">
        <v>0.5</v>
      </c>
      <c r="F12">
        <v>1481</v>
      </c>
      <c r="G12">
        <v>333686</v>
      </c>
      <c r="N12" s="6"/>
      <c r="O12" s="7"/>
    </row>
    <row r="13" spans="1:15" x14ac:dyDescent="0.2">
      <c r="A13" s="4">
        <v>12</v>
      </c>
      <c r="B13" t="s">
        <v>49</v>
      </c>
      <c r="C13">
        <v>50</v>
      </c>
      <c r="D13">
        <v>5</v>
      </c>
      <c r="E13">
        <v>0.5</v>
      </c>
      <c r="F13">
        <v>2185</v>
      </c>
      <c r="G13">
        <v>319154</v>
      </c>
      <c r="N13" s="6"/>
      <c r="O13" s="7"/>
    </row>
    <row r="14" spans="1:15" x14ac:dyDescent="0.2">
      <c r="A14" s="4">
        <v>13</v>
      </c>
      <c r="B14" t="s">
        <v>50</v>
      </c>
      <c r="C14">
        <v>55</v>
      </c>
      <c r="D14">
        <v>5</v>
      </c>
      <c r="E14">
        <v>0.5</v>
      </c>
      <c r="F14">
        <v>3029</v>
      </c>
      <c r="G14">
        <v>313212</v>
      </c>
      <c r="N14" s="6"/>
      <c r="O14" s="7"/>
    </row>
    <row r="15" spans="1:15" x14ac:dyDescent="0.2">
      <c r="A15" s="4">
        <v>14</v>
      </c>
      <c r="B15" t="s">
        <v>51</v>
      </c>
      <c r="C15">
        <v>60</v>
      </c>
      <c r="D15">
        <v>5</v>
      </c>
      <c r="E15">
        <v>0.5</v>
      </c>
      <c r="F15">
        <v>4228</v>
      </c>
      <c r="G15">
        <v>293916</v>
      </c>
      <c r="N15" s="6"/>
      <c r="O15" s="7"/>
    </row>
    <row r="16" spans="1:15" x14ac:dyDescent="0.2">
      <c r="A16" s="4">
        <v>15</v>
      </c>
      <c r="B16" t="s">
        <v>52</v>
      </c>
      <c r="C16">
        <v>65</v>
      </c>
      <c r="D16">
        <v>5</v>
      </c>
      <c r="E16">
        <v>0.5</v>
      </c>
      <c r="F16">
        <v>4757</v>
      </c>
      <c r="G16">
        <v>240808</v>
      </c>
      <c r="N16" s="6"/>
      <c r="O16" s="7"/>
    </row>
    <row r="17" spans="1:15" x14ac:dyDescent="0.2">
      <c r="A17" s="4">
        <v>16</v>
      </c>
      <c r="B17" t="s">
        <v>53</v>
      </c>
      <c r="C17">
        <v>70</v>
      </c>
      <c r="D17">
        <v>5</v>
      </c>
      <c r="E17">
        <v>0.5</v>
      </c>
      <c r="F17">
        <v>4952</v>
      </c>
      <c r="G17">
        <v>181120</v>
      </c>
      <c r="N17" s="6"/>
      <c r="O17" s="7"/>
    </row>
    <row r="18" spans="1:15" x14ac:dyDescent="0.2">
      <c r="A18" s="4">
        <v>17</v>
      </c>
      <c r="B18" t="s">
        <v>54</v>
      </c>
      <c r="C18">
        <v>75</v>
      </c>
      <c r="D18">
        <v>5</v>
      </c>
      <c r="E18">
        <v>0.5</v>
      </c>
      <c r="F18">
        <v>4575</v>
      </c>
      <c r="G18">
        <v>119304</v>
      </c>
      <c r="N18" s="6"/>
      <c r="O18" s="7"/>
    </row>
    <row r="19" spans="1:15" x14ac:dyDescent="0.2">
      <c r="A19" s="4">
        <v>18</v>
      </c>
      <c r="B19" t="s">
        <v>55</v>
      </c>
      <c r="C19">
        <v>80</v>
      </c>
      <c r="D19">
        <v>5</v>
      </c>
      <c r="E19">
        <v>0.5</v>
      </c>
      <c r="F19">
        <v>4502</v>
      </c>
      <c r="G19">
        <v>80694</v>
      </c>
      <c r="N19" s="6"/>
      <c r="O19" s="7"/>
    </row>
    <row r="20" spans="1:15" x14ac:dyDescent="0.2">
      <c r="A20" s="8">
        <v>19</v>
      </c>
      <c r="B20" s="9" t="s">
        <v>56</v>
      </c>
      <c r="C20" s="9">
        <v>85</v>
      </c>
      <c r="D20" s="9"/>
      <c r="E20" s="9">
        <v>0.5</v>
      </c>
      <c r="F20" s="9">
        <v>9942</v>
      </c>
      <c r="G20" s="9">
        <v>79174</v>
      </c>
      <c r="H20" s="9"/>
      <c r="I20" s="9"/>
      <c r="J20" s="9"/>
      <c r="K20" s="9"/>
      <c r="L20" s="9"/>
      <c r="M20" s="9"/>
      <c r="N20" s="10"/>
      <c r="O20" s="1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1269D-EDD5-4B13-B8BF-829D1CB7A3B3}">
  <dimension ref="A1:O20"/>
  <sheetViews>
    <sheetView workbookViewId="0">
      <selection activeCell="X27" sqref="X27"/>
    </sheetView>
  </sheetViews>
  <sheetFormatPr defaultRowHeight="12.75" x14ac:dyDescent="0.2"/>
  <sheetData>
    <row r="1" spans="1:15" x14ac:dyDescent="0.2">
      <c r="A1" s="1" t="s">
        <v>7</v>
      </c>
      <c r="B1" s="2" t="s">
        <v>9</v>
      </c>
      <c r="C1" s="2" t="s">
        <v>11</v>
      </c>
      <c r="D1" s="2" t="s">
        <v>13</v>
      </c>
      <c r="E1" s="2" t="s">
        <v>15</v>
      </c>
      <c r="F1" s="2" t="s">
        <v>17</v>
      </c>
      <c r="G1" s="2" t="s">
        <v>37</v>
      </c>
      <c r="H1" s="2" t="s">
        <v>21</v>
      </c>
      <c r="I1" s="2" t="s">
        <v>24</v>
      </c>
      <c r="J1" s="2" t="s">
        <v>27</v>
      </c>
      <c r="K1" s="2" t="s">
        <v>30</v>
      </c>
      <c r="L1" s="2" t="s">
        <v>32</v>
      </c>
      <c r="M1" s="2" t="s">
        <v>34</v>
      </c>
      <c r="N1" s="2" t="s">
        <v>35</v>
      </c>
      <c r="O1" s="3" t="s">
        <v>36</v>
      </c>
    </row>
    <row r="2" spans="1:15" x14ac:dyDescent="0.2">
      <c r="A2" s="4">
        <v>1</v>
      </c>
      <c r="B2" t="s">
        <v>38</v>
      </c>
      <c r="C2">
        <v>0</v>
      </c>
      <c r="D2">
        <v>1</v>
      </c>
      <c r="E2">
        <v>0.1</v>
      </c>
      <c r="F2">
        <v>356</v>
      </c>
      <c r="G2">
        <v>61396</v>
      </c>
      <c r="H2">
        <v>5.7984233500553784E-3</v>
      </c>
      <c r="I2">
        <v>5.7683209001173109E-3</v>
      </c>
      <c r="J2">
        <v>0.99423167909988264</v>
      </c>
      <c r="K2">
        <v>100000</v>
      </c>
      <c r="L2">
        <v>576.83209001173111</v>
      </c>
      <c r="M2">
        <v>99480.851118989434</v>
      </c>
      <c r="N2">
        <v>7689796.0756771099</v>
      </c>
      <c r="O2" s="5">
        <v>76.897960756771099</v>
      </c>
    </row>
    <row r="3" spans="1:15" x14ac:dyDescent="0.2">
      <c r="A3" s="4">
        <v>2</v>
      </c>
      <c r="B3" t="s">
        <v>39</v>
      </c>
      <c r="C3">
        <v>1</v>
      </c>
      <c r="D3">
        <v>4</v>
      </c>
      <c r="E3">
        <v>0.5</v>
      </c>
      <c r="F3">
        <v>58</v>
      </c>
      <c r="G3">
        <v>238212</v>
      </c>
      <c r="H3">
        <v>2.4348059711517471E-4</v>
      </c>
      <c r="I3">
        <v>9.7344835688630785E-4</v>
      </c>
      <c r="J3">
        <v>0.99902655164311371</v>
      </c>
      <c r="K3">
        <v>99423.16790998826</v>
      </c>
      <c r="L3">
        <v>96.783319438409563</v>
      </c>
      <c r="M3">
        <v>397499.10500107624</v>
      </c>
      <c r="N3" s="6"/>
      <c r="O3" s="7"/>
    </row>
    <row r="4" spans="1:15" x14ac:dyDescent="0.2">
      <c r="A4" s="4">
        <v>3</v>
      </c>
      <c r="B4" t="s">
        <v>40</v>
      </c>
      <c r="C4">
        <v>5</v>
      </c>
      <c r="D4">
        <v>5</v>
      </c>
      <c r="E4">
        <v>0.5</v>
      </c>
      <c r="F4">
        <v>36</v>
      </c>
      <c r="G4">
        <v>295108</v>
      </c>
      <c r="H4">
        <v>1.219892378383507E-4</v>
      </c>
      <c r="I4">
        <v>6.097602287278369E-4</v>
      </c>
      <c r="J4">
        <v>0.99939023977127217</v>
      </c>
      <c r="K4">
        <v>99326.38459054986</v>
      </c>
      <c r="L4">
        <v>60.565278986642774</v>
      </c>
      <c r="M4">
        <v>496480.50975528266</v>
      </c>
      <c r="N4" s="6"/>
      <c r="O4" s="7"/>
    </row>
    <row r="5" spans="1:15" x14ac:dyDescent="0.2">
      <c r="A5" s="4">
        <v>4</v>
      </c>
      <c r="B5" t="s">
        <v>41</v>
      </c>
      <c r="C5">
        <v>10</v>
      </c>
      <c r="D5">
        <v>5</v>
      </c>
      <c r="E5">
        <v>0.5</v>
      </c>
      <c r="F5">
        <v>68</v>
      </c>
      <c r="G5">
        <v>311354</v>
      </c>
      <c r="H5">
        <v>2.1840091985328596E-4</v>
      </c>
      <c r="I5">
        <v>1.0914086876131534E-3</v>
      </c>
      <c r="J5">
        <v>0.99890859131238685</v>
      </c>
      <c r="K5">
        <v>99265.819311563217</v>
      </c>
      <c r="L5">
        <v>108.33957757967762</v>
      </c>
      <c r="M5">
        <v>496058.24761386687</v>
      </c>
      <c r="N5" s="6"/>
      <c r="O5" s="7"/>
    </row>
    <row r="6" spans="1:15" x14ac:dyDescent="0.2">
      <c r="A6" s="4">
        <v>5</v>
      </c>
      <c r="B6" t="s">
        <v>42</v>
      </c>
      <c r="C6">
        <v>15</v>
      </c>
      <c r="D6">
        <v>5</v>
      </c>
      <c r="E6">
        <v>0.5</v>
      </c>
      <c r="F6">
        <v>313</v>
      </c>
      <c r="G6">
        <v>318000</v>
      </c>
      <c r="H6">
        <v>9.8427672955974841E-4</v>
      </c>
      <c r="I6">
        <v>4.909303365147083E-3</v>
      </c>
      <c r="J6">
        <v>0.99509069663485294</v>
      </c>
      <c r="K6">
        <v>99157.479733983535</v>
      </c>
      <c r="L6">
        <v>486.79414893754904</v>
      </c>
      <c r="M6">
        <v>494570.41329757374</v>
      </c>
      <c r="N6" s="6"/>
      <c r="O6" s="7"/>
    </row>
    <row r="7" spans="1:15" x14ac:dyDescent="0.2">
      <c r="A7" s="4">
        <v>6</v>
      </c>
      <c r="B7" t="s">
        <v>43</v>
      </c>
      <c r="C7">
        <v>20</v>
      </c>
      <c r="D7">
        <v>5</v>
      </c>
      <c r="E7">
        <v>0.5</v>
      </c>
      <c r="F7">
        <v>517</v>
      </c>
      <c r="G7">
        <v>412998</v>
      </c>
      <c r="H7">
        <v>1.2518220427217566E-3</v>
      </c>
      <c r="I7">
        <v>6.2395830944711505E-3</v>
      </c>
      <c r="J7">
        <v>0.99376041690552885</v>
      </c>
      <c r="K7">
        <v>98670.685585045983</v>
      </c>
      <c r="L7">
        <v>615.66394169633111</v>
      </c>
      <c r="M7">
        <v>491814.26807098911</v>
      </c>
      <c r="N7" s="6"/>
      <c r="O7" s="7"/>
    </row>
    <row r="8" spans="1:15" x14ac:dyDescent="0.2">
      <c r="A8" s="4">
        <v>7</v>
      </c>
      <c r="B8" t="s">
        <v>44</v>
      </c>
      <c r="C8">
        <v>25</v>
      </c>
      <c r="D8">
        <v>5</v>
      </c>
      <c r="E8">
        <v>0.5</v>
      </c>
      <c r="F8">
        <v>772</v>
      </c>
      <c r="G8">
        <v>573820</v>
      </c>
      <c r="H8">
        <v>1.3453696281063748E-3</v>
      </c>
      <c r="I8">
        <v>6.7042987407729049E-3</v>
      </c>
      <c r="J8">
        <v>0.99329570125922706</v>
      </c>
      <c r="K8">
        <v>98055.021643349653</v>
      </c>
      <c r="L8">
        <v>657.390158129969</v>
      </c>
      <c r="M8">
        <v>488631.63282142335</v>
      </c>
      <c r="N8" s="6"/>
      <c r="O8" s="7"/>
    </row>
    <row r="9" spans="1:15" x14ac:dyDescent="0.2">
      <c r="A9" s="4">
        <v>8</v>
      </c>
      <c r="B9" t="s">
        <v>45</v>
      </c>
      <c r="C9">
        <v>30</v>
      </c>
      <c r="D9">
        <v>5</v>
      </c>
      <c r="E9">
        <v>0.5</v>
      </c>
      <c r="F9">
        <v>924</v>
      </c>
      <c r="G9">
        <v>526662</v>
      </c>
      <c r="H9">
        <v>1.7544459254702257E-3</v>
      </c>
      <c r="I9">
        <v>8.7339216442458203E-3</v>
      </c>
      <c r="J9">
        <v>0.9912660783557542</v>
      </c>
      <c r="K9">
        <v>97397.631485219681</v>
      </c>
      <c r="L9">
        <v>850.66328172703834</v>
      </c>
      <c r="M9">
        <v>484861.49922178086</v>
      </c>
      <c r="N9" s="6"/>
      <c r="O9" s="7"/>
    </row>
    <row r="10" spans="1:15" x14ac:dyDescent="0.2">
      <c r="A10" s="4">
        <v>9</v>
      </c>
      <c r="B10" t="s">
        <v>46</v>
      </c>
      <c r="C10">
        <v>35</v>
      </c>
      <c r="D10">
        <v>5</v>
      </c>
      <c r="E10">
        <v>0.5</v>
      </c>
      <c r="F10">
        <v>948</v>
      </c>
      <c r="G10">
        <v>431018</v>
      </c>
      <c r="H10">
        <v>2.1994441067426417E-3</v>
      </c>
      <c r="I10">
        <v>1.0937081783528847E-2</v>
      </c>
      <c r="J10">
        <v>0.98906291821647119</v>
      </c>
      <c r="K10">
        <v>96546.968203492652</v>
      </c>
      <c r="L10">
        <v>1055.9420871933582</v>
      </c>
      <c r="M10">
        <v>480094.98579947994</v>
      </c>
      <c r="N10" s="6"/>
      <c r="O10" s="7"/>
    </row>
    <row r="11" spans="1:15" x14ac:dyDescent="0.2">
      <c r="A11" s="4">
        <v>10</v>
      </c>
      <c r="B11" t="s">
        <v>47</v>
      </c>
      <c r="C11">
        <v>40</v>
      </c>
      <c r="D11">
        <v>5</v>
      </c>
      <c r="E11">
        <v>0.5</v>
      </c>
      <c r="F11">
        <v>1137</v>
      </c>
      <c r="G11">
        <v>363140</v>
      </c>
      <c r="H11">
        <v>3.1310238475519086E-3</v>
      </c>
      <c r="I11">
        <v>1.5533529608656152E-2</v>
      </c>
      <c r="J11">
        <v>0.98446647039134383</v>
      </c>
      <c r="K11">
        <v>95491.026116299297</v>
      </c>
      <c r="L11">
        <v>1483.3126815384931</v>
      </c>
      <c r="M11">
        <v>473746.84887765028</v>
      </c>
      <c r="N11" s="6"/>
      <c r="O11" s="7"/>
    </row>
    <row r="12" spans="1:15" x14ac:dyDescent="0.2">
      <c r="A12" s="4">
        <v>11</v>
      </c>
      <c r="B12" t="s">
        <v>48</v>
      </c>
      <c r="C12">
        <v>45</v>
      </c>
      <c r="D12">
        <v>5</v>
      </c>
      <c r="E12">
        <v>0.5</v>
      </c>
      <c r="F12">
        <v>1481</v>
      </c>
      <c r="G12">
        <v>333686</v>
      </c>
      <c r="H12">
        <v>4.4383042740780256E-3</v>
      </c>
      <c r="I12">
        <v>2.1947991706889831E-2</v>
      </c>
      <c r="J12">
        <v>0.97805200829311012</v>
      </c>
      <c r="K12">
        <v>94007.713434760808</v>
      </c>
      <c r="L12">
        <v>2063.280514849806</v>
      </c>
      <c r="M12">
        <v>464880.3658866795</v>
      </c>
      <c r="N12" s="6"/>
      <c r="O12" s="7"/>
    </row>
    <row r="13" spans="1:15" x14ac:dyDescent="0.2">
      <c r="A13" s="4">
        <v>12</v>
      </c>
      <c r="B13" t="s">
        <v>49</v>
      </c>
      <c r="C13">
        <v>50</v>
      </c>
      <c r="D13">
        <v>5</v>
      </c>
      <c r="E13">
        <v>0.5</v>
      </c>
      <c r="F13">
        <v>2185</v>
      </c>
      <c r="G13">
        <v>319154</v>
      </c>
      <c r="H13">
        <v>6.8462247065679887E-3</v>
      </c>
      <c r="I13">
        <v>3.3655097630588715E-2</v>
      </c>
      <c r="J13">
        <v>0.96634490236941128</v>
      </c>
      <c r="K13">
        <v>91944.432919910992</v>
      </c>
      <c r="L13">
        <v>3094.3988665087195</v>
      </c>
      <c r="M13">
        <v>451986.16743328312</v>
      </c>
      <c r="N13" s="6"/>
      <c r="O13" s="7"/>
    </row>
    <row r="14" spans="1:15" x14ac:dyDescent="0.2">
      <c r="A14" s="4">
        <v>13</v>
      </c>
      <c r="B14" t="s">
        <v>50</v>
      </c>
      <c r="C14">
        <v>55</v>
      </c>
      <c r="D14">
        <v>5</v>
      </c>
      <c r="E14">
        <v>0.5</v>
      </c>
      <c r="F14">
        <v>3029</v>
      </c>
      <c r="G14">
        <v>313212</v>
      </c>
      <c r="H14">
        <v>9.6707661264574789E-3</v>
      </c>
      <c r="I14">
        <v>4.721238089745608E-2</v>
      </c>
      <c r="J14">
        <v>0.95278761910254395</v>
      </c>
      <c r="K14">
        <v>88850.034053402269</v>
      </c>
      <c r="L14">
        <v>4194.8216504811717</v>
      </c>
      <c r="M14">
        <v>433763.11614080844</v>
      </c>
      <c r="N14" s="6"/>
      <c r="O14" s="7"/>
    </row>
    <row r="15" spans="1:15" x14ac:dyDescent="0.2">
      <c r="A15" s="4">
        <v>14</v>
      </c>
      <c r="B15" t="s">
        <v>51</v>
      </c>
      <c r="C15">
        <v>60</v>
      </c>
      <c r="D15">
        <v>5</v>
      </c>
      <c r="E15">
        <v>0.5</v>
      </c>
      <c r="F15">
        <v>4228</v>
      </c>
      <c r="G15">
        <v>293916</v>
      </c>
      <c r="H15">
        <v>1.4385062398780605E-2</v>
      </c>
      <c r="I15">
        <v>6.9428479470320478E-2</v>
      </c>
      <c r="J15">
        <v>0.93057152052967951</v>
      </c>
      <c r="K15">
        <v>84655.212402921097</v>
      </c>
      <c r="L15">
        <v>5877.4826763718265</v>
      </c>
      <c r="M15">
        <v>408582.35532367585</v>
      </c>
      <c r="N15" s="6"/>
      <c r="O15" s="7"/>
    </row>
    <row r="16" spans="1:15" x14ac:dyDescent="0.2">
      <c r="A16" s="4">
        <v>15</v>
      </c>
      <c r="B16" t="s">
        <v>52</v>
      </c>
      <c r="C16">
        <v>65</v>
      </c>
      <c r="D16">
        <v>5</v>
      </c>
      <c r="E16">
        <v>0.5</v>
      </c>
      <c r="F16">
        <v>4757</v>
      </c>
      <c r="G16">
        <v>240808</v>
      </c>
      <c r="H16">
        <v>1.9754327098767482E-2</v>
      </c>
      <c r="I16">
        <v>9.412328032591942E-2</v>
      </c>
      <c r="J16">
        <v>0.90587671967408057</v>
      </c>
      <c r="K16">
        <v>78777.729726549267</v>
      </c>
      <c r="L16">
        <v>7414.8183384915119</v>
      </c>
      <c r="M16">
        <v>375351.60278651753</v>
      </c>
      <c r="N16" s="6"/>
      <c r="O16" s="7"/>
    </row>
    <row r="17" spans="1:15" x14ac:dyDescent="0.2">
      <c r="A17" s="4">
        <v>16</v>
      </c>
      <c r="B17" t="s">
        <v>53</v>
      </c>
      <c r="C17">
        <v>70</v>
      </c>
      <c r="D17">
        <v>5</v>
      </c>
      <c r="E17">
        <v>0.5</v>
      </c>
      <c r="F17">
        <v>4952</v>
      </c>
      <c r="G17">
        <v>181120</v>
      </c>
      <c r="H17">
        <v>2.7340989399293286E-2</v>
      </c>
      <c r="I17">
        <v>0.12795865633074935</v>
      </c>
      <c r="J17">
        <v>0.87204134366925068</v>
      </c>
      <c r="K17">
        <v>71362.91138805775</v>
      </c>
      <c r="L17">
        <v>9131.5022530662009</v>
      </c>
      <c r="M17">
        <v>333985.80130762327</v>
      </c>
      <c r="N17" s="6"/>
      <c r="O17" s="7"/>
    </row>
    <row r="18" spans="1:15" x14ac:dyDescent="0.2">
      <c r="A18" s="4">
        <v>17</v>
      </c>
      <c r="B18" t="s">
        <v>54</v>
      </c>
      <c r="C18">
        <v>75</v>
      </c>
      <c r="D18">
        <v>5</v>
      </c>
      <c r="E18">
        <v>0.5</v>
      </c>
      <c r="F18">
        <v>4575</v>
      </c>
      <c r="G18">
        <v>119304</v>
      </c>
      <c r="H18">
        <v>3.8347415007040836E-2</v>
      </c>
      <c r="I18">
        <v>0.17496357315771963</v>
      </c>
      <c r="J18">
        <v>0.8250364268422804</v>
      </c>
      <c r="K18">
        <v>62231.409134991554</v>
      </c>
      <c r="L18">
        <v>10888.229704898076</v>
      </c>
      <c r="M18">
        <v>283936.47141271259</v>
      </c>
      <c r="N18" s="6"/>
      <c r="O18" s="7"/>
    </row>
    <row r="19" spans="1:15" x14ac:dyDescent="0.2">
      <c r="A19" s="4">
        <v>18</v>
      </c>
      <c r="B19" t="s">
        <v>55</v>
      </c>
      <c r="C19">
        <v>80</v>
      </c>
      <c r="D19">
        <v>5</v>
      </c>
      <c r="E19">
        <v>0.5</v>
      </c>
      <c r="F19">
        <v>4502</v>
      </c>
      <c r="G19">
        <v>80694</v>
      </c>
      <c r="H19">
        <v>5.5791012962549881E-2</v>
      </c>
      <c r="I19">
        <v>0.24480962272564138</v>
      </c>
      <c r="J19">
        <v>0.75519037727435867</v>
      </c>
      <c r="K19">
        <v>51343.179430093478</v>
      </c>
      <c r="L19">
        <v>12569.304385816096</v>
      </c>
      <c r="M19">
        <v>225292.63618592714</v>
      </c>
      <c r="N19" s="6"/>
      <c r="O19" s="7"/>
    </row>
    <row r="20" spans="1:15" x14ac:dyDescent="0.2">
      <c r="A20" s="8">
        <v>19</v>
      </c>
      <c r="B20" s="9" t="s">
        <v>56</v>
      </c>
      <c r="C20" s="9">
        <v>85</v>
      </c>
      <c r="D20" s="9"/>
      <c r="E20" s="9">
        <v>0.5</v>
      </c>
      <c r="F20" s="9">
        <v>9942</v>
      </c>
      <c r="G20" s="9">
        <v>79174</v>
      </c>
      <c r="H20" s="9">
        <v>0.12557152600601207</v>
      </c>
      <c r="I20" s="9">
        <v>1</v>
      </c>
      <c r="J20" s="9">
        <v>0</v>
      </c>
      <c r="K20" s="9">
        <v>38773.875044277382</v>
      </c>
      <c r="L20" s="9">
        <v>38773.875044277382</v>
      </c>
      <c r="M20" s="9">
        <v>308779.19762176799</v>
      </c>
      <c r="N20" s="10"/>
      <c r="O20" s="1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A34C3-C8FD-4961-BD9B-61F482018D8E}">
  <dimension ref="A1:S20"/>
  <sheetViews>
    <sheetView workbookViewId="0">
      <selection activeCell="A21" sqref="A21"/>
    </sheetView>
  </sheetViews>
  <sheetFormatPr defaultRowHeight="12.75" x14ac:dyDescent="0.2"/>
  <sheetData>
    <row r="1" spans="1:19" x14ac:dyDescent="0.2">
      <c r="A1" s="1" t="s">
        <v>7</v>
      </c>
      <c r="B1" s="2" t="s">
        <v>9</v>
      </c>
      <c r="C1" s="2" t="s">
        <v>11</v>
      </c>
      <c r="D1" s="2" t="s">
        <v>13</v>
      </c>
      <c r="E1" s="2" t="s">
        <v>15</v>
      </c>
      <c r="F1" s="2" t="s">
        <v>17</v>
      </c>
      <c r="G1" s="2" t="s">
        <v>37</v>
      </c>
      <c r="H1" s="2" t="s">
        <v>21</v>
      </c>
      <c r="I1" s="2" t="s">
        <v>24</v>
      </c>
      <c r="J1" s="2" t="s">
        <v>57</v>
      </c>
      <c r="K1" s="2" t="s">
        <v>58</v>
      </c>
      <c r="L1" s="2" t="s">
        <v>59</v>
      </c>
      <c r="M1" s="2" t="s">
        <v>60</v>
      </c>
      <c r="N1" s="2" t="s">
        <v>27</v>
      </c>
      <c r="O1" s="2" t="s">
        <v>30</v>
      </c>
      <c r="P1" s="2" t="s">
        <v>32</v>
      </c>
      <c r="Q1" s="2" t="s">
        <v>34</v>
      </c>
      <c r="R1" s="2" t="s">
        <v>35</v>
      </c>
      <c r="S1" s="3" t="s">
        <v>36</v>
      </c>
    </row>
    <row r="2" spans="1:19" x14ac:dyDescent="0.2">
      <c r="A2" s="4">
        <v>1</v>
      </c>
      <c r="B2" t="s">
        <v>38</v>
      </c>
      <c r="C2">
        <v>0</v>
      </c>
      <c r="D2">
        <v>1</v>
      </c>
      <c r="E2">
        <v>0.1</v>
      </c>
      <c r="F2">
        <v>356</v>
      </c>
      <c r="G2">
        <v>61396</v>
      </c>
      <c r="H2">
        <v>5.7984233500553784E-3</v>
      </c>
      <c r="I2">
        <v>5.7683209001173109E-3</v>
      </c>
      <c r="N2">
        <v>0.99423167909988264</v>
      </c>
      <c r="O2">
        <v>100000</v>
      </c>
      <c r="P2">
        <v>576.83209001173111</v>
      </c>
      <c r="Q2">
        <v>99480.851118989434</v>
      </c>
      <c r="R2">
        <v>7689796.0756771099</v>
      </c>
      <c r="S2" s="5">
        <v>76.897960756771099</v>
      </c>
    </row>
    <row r="3" spans="1:19" x14ac:dyDescent="0.2">
      <c r="A3" s="4">
        <v>2</v>
      </c>
      <c r="B3" t="s">
        <v>39</v>
      </c>
      <c r="C3">
        <v>1</v>
      </c>
      <c r="D3">
        <v>4</v>
      </c>
      <c r="E3">
        <v>0.5</v>
      </c>
      <c r="F3">
        <v>58</v>
      </c>
      <c r="G3">
        <v>238212</v>
      </c>
      <c r="H3">
        <v>2.4348059711517471E-4</v>
      </c>
      <c r="I3">
        <v>9.7344835688630785E-4</v>
      </c>
      <c r="N3">
        <v>0.99902655164311371</v>
      </c>
      <c r="O3">
        <v>99423.16790998826</v>
      </c>
      <c r="P3">
        <v>96.783319438409563</v>
      </c>
      <c r="Q3">
        <v>397499.10500107624</v>
      </c>
      <c r="R3" s="6"/>
      <c r="S3" s="7"/>
    </row>
    <row r="4" spans="1:19" x14ac:dyDescent="0.2">
      <c r="A4" s="4">
        <v>3</v>
      </c>
      <c r="B4" t="s">
        <v>40</v>
      </c>
      <c r="C4">
        <v>5</v>
      </c>
      <c r="D4">
        <v>5</v>
      </c>
      <c r="E4">
        <v>0.5</v>
      </c>
      <c r="F4">
        <v>36</v>
      </c>
      <c r="G4">
        <v>295108</v>
      </c>
      <c r="H4">
        <v>1.219892378383507E-4</v>
      </c>
      <c r="I4">
        <v>6.097602287278369E-4</v>
      </c>
      <c r="N4">
        <v>0.99939023977127217</v>
      </c>
      <c r="O4">
        <v>99326.38459054986</v>
      </c>
      <c r="P4">
        <v>60.565278986642774</v>
      </c>
      <c r="Q4">
        <v>496480.50975528266</v>
      </c>
      <c r="R4" s="6"/>
      <c r="S4" s="7"/>
    </row>
    <row r="5" spans="1:19" x14ac:dyDescent="0.2">
      <c r="A5" s="4">
        <v>4</v>
      </c>
      <c r="B5" t="s">
        <v>41</v>
      </c>
      <c r="C5">
        <v>10</v>
      </c>
      <c r="D5">
        <v>5</v>
      </c>
      <c r="E5">
        <v>0.5</v>
      </c>
      <c r="F5">
        <v>68</v>
      </c>
      <c r="G5">
        <v>311354</v>
      </c>
      <c r="H5">
        <v>2.1840091985328596E-4</v>
      </c>
      <c r="I5">
        <v>1.0914086876131534E-3</v>
      </c>
      <c r="N5">
        <v>0.99890859131238685</v>
      </c>
      <c r="O5">
        <v>99265.819311563217</v>
      </c>
      <c r="P5">
        <v>108.33957757967762</v>
      </c>
      <c r="Q5">
        <v>496058.24761386687</v>
      </c>
      <c r="R5" s="6"/>
      <c r="S5" s="7"/>
    </row>
    <row r="6" spans="1:19" x14ac:dyDescent="0.2">
      <c r="A6" s="4">
        <v>5</v>
      </c>
      <c r="B6" t="s">
        <v>42</v>
      </c>
      <c r="C6">
        <v>15</v>
      </c>
      <c r="D6">
        <v>5</v>
      </c>
      <c r="E6">
        <v>0.5</v>
      </c>
      <c r="F6">
        <v>313</v>
      </c>
      <c r="G6">
        <v>318000</v>
      </c>
      <c r="H6">
        <v>9.8427672955974841E-4</v>
      </c>
      <c r="I6">
        <v>4.909303365147083E-3</v>
      </c>
      <c r="N6">
        <v>0.99509069663485294</v>
      </c>
      <c r="O6">
        <v>99157.479733983535</v>
      </c>
      <c r="P6">
        <v>486.79414893754904</v>
      </c>
      <c r="Q6">
        <v>494570.41329757374</v>
      </c>
      <c r="R6" s="6"/>
      <c r="S6" s="7"/>
    </row>
    <row r="7" spans="1:19" x14ac:dyDescent="0.2">
      <c r="A7" s="4">
        <v>6</v>
      </c>
      <c r="B7" t="s">
        <v>43</v>
      </c>
      <c r="C7">
        <v>20</v>
      </c>
      <c r="D7">
        <v>5</v>
      </c>
      <c r="E7">
        <v>0.5</v>
      </c>
      <c r="F7">
        <v>517</v>
      </c>
      <c r="G7">
        <v>412998</v>
      </c>
      <c r="H7">
        <v>1.2518220427217566E-3</v>
      </c>
      <c r="I7">
        <v>6.2395830944711505E-3</v>
      </c>
      <c r="N7">
        <v>0.99376041690552885</v>
      </c>
      <c r="O7">
        <v>98670.685585045983</v>
      </c>
      <c r="P7">
        <v>615.66394169633111</v>
      </c>
      <c r="Q7">
        <v>491814.26807098911</v>
      </c>
      <c r="R7" s="6"/>
      <c r="S7" s="7"/>
    </row>
    <row r="8" spans="1:19" x14ac:dyDescent="0.2">
      <c r="A8" s="4">
        <v>7</v>
      </c>
      <c r="B8" t="s">
        <v>44</v>
      </c>
      <c r="C8">
        <v>25</v>
      </c>
      <c r="D8">
        <v>5</v>
      </c>
      <c r="E8">
        <v>0.5</v>
      </c>
      <c r="F8">
        <v>772</v>
      </c>
      <c r="G8">
        <v>573820</v>
      </c>
      <c r="H8">
        <v>1.3453696281063748E-3</v>
      </c>
      <c r="I8">
        <v>6.7042987407729049E-3</v>
      </c>
      <c r="N8">
        <v>0.99329570125922706</v>
      </c>
      <c r="O8">
        <v>98055.021643349653</v>
      </c>
      <c r="P8">
        <v>657.390158129969</v>
      </c>
      <c r="Q8">
        <v>488631.63282142335</v>
      </c>
      <c r="R8" s="6"/>
      <c r="S8" s="7"/>
    </row>
    <row r="9" spans="1:19" x14ac:dyDescent="0.2">
      <c r="A9" s="4">
        <v>8</v>
      </c>
      <c r="B9" t="s">
        <v>45</v>
      </c>
      <c r="C9">
        <v>30</v>
      </c>
      <c r="D9">
        <v>5</v>
      </c>
      <c r="E9">
        <v>0.5</v>
      </c>
      <c r="F9">
        <v>924</v>
      </c>
      <c r="G9">
        <v>526662</v>
      </c>
      <c r="H9">
        <v>1.7544459254702257E-3</v>
      </c>
      <c r="I9">
        <v>8.7339216442458203E-3</v>
      </c>
      <c r="N9">
        <v>0.9912660783557542</v>
      </c>
      <c r="O9">
        <v>97397.631485219681</v>
      </c>
      <c r="P9">
        <v>850.66328172703834</v>
      </c>
      <c r="Q9">
        <v>484861.49922178086</v>
      </c>
      <c r="R9" s="6"/>
      <c r="S9" s="7"/>
    </row>
    <row r="10" spans="1:19" x14ac:dyDescent="0.2">
      <c r="A10" s="4">
        <v>9</v>
      </c>
      <c r="B10" t="s">
        <v>46</v>
      </c>
      <c r="C10">
        <v>35</v>
      </c>
      <c r="D10">
        <v>5</v>
      </c>
      <c r="E10">
        <v>0.5</v>
      </c>
      <c r="F10">
        <v>948</v>
      </c>
      <c r="G10">
        <v>431018</v>
      </c>
      <c r="H10">
        <v>2.1994441067426417E-3</v>
      </c>
      <c r="I10">
        <v>1.0937081783528847E-2</v>
      </c>
      <c r="N10">
        <v>0.98906291821647119</v>
      </c>
      <c r="O10">
        <v>96546.968203492652</v>
      </c>
      <c r="P10">
        <v>1055.9420871933582</v>
      </c>
      <c r="Q10">
        <v>480094.98579947994</v>
      </c>
      <c r="R10" s="6"/>
      <c r="S10" s="7"/>
    </row>
    <row r="11" spans="1:19" x14ac:dyDescent="0.2">
      <c r="A11" s="4">
        <v>10</v>
      </c>
      <c r="B11" t="s">
        <v>47</v>
      </c>
      <c r="C11">
        <v>40</v>
      </c>
      <c r="D11">
        <v>5</v>
      </c>
      <c r="E11">
        <v>0.5</v>
      </c>
      <c r="F11">
        <v>1137</v>
      </c>
      <c r="G11">
        <v>363140</v>
      </c>
      <c r="H11">
        <v>3.1310238475519086E-3</v>
      </c>
      <c r="I11">
        <v>1.5533529608656152E-2</v>
      </c>
      <c r="N11">
        <v>0.98446647039134383</v>
      </c>
      <c r="O11">
        <v>95491.026116299297</v>
      </c>
      <c r="P11">
        <v>1483.3126815384931</v>
      </c>
      <c r="Q11">
        <v>473746.84887765028</v>
      </c>
      <c r="R11" s="6"/>
      <c r="S11" s="7"/>
    </row>
    <row r="12" spans="1:19" x14ac:dyDescent="0.2">
      <c r="A12" s="4">
        <v>11</v>
      </c>
      <c r="B12" t="s">
        <v>48</v>
      </c>
      <c r="C12">
        <v>45</v>
      </c>
      <c r="D12">
        <v>5</v>
      </c>
      <c r="E12">
        <v>0.5</v>
      </c>
      <c r="F12">
        <v>1481</v>
      </c>
      <c r="G12">
        <v>333686</v>
      </c>
      <c r="H12">
        <v>4.4383042740780256E-3</v>
      </c>
      <c r="I12">
        <v>2.1947991706889831E-2</v>
      </c>
      <c r="N12">
        <v>0.97805200829311012</v>
      </c>
      <c r="O12">
        <v>94007.713434760808</v>
      </c>
      <c r="P12">
        <v>2063.280514849806</v>
      </c>
      <c r="Q12">
        <v>464880.3658866795</v>
      </c>
      <c r="R12" s="6"/>
      <c r="S12" s="7"/>
    </row>
    <row r="13" spans="1:19" x14ac:dyDescent="0.2">
      <c r="A13" s="4">
        <v>12</v>
      </c>
      <c r="B13" t="s">
        <v>49</v>
      </c>
      <c r="C13">
        <v>50</v>
      </c>
      <c r="D13">
        <v>5</v>
      </c>
      <c r="E13">
        <v>0.5</v>
      </c>
      <c r="F13">
        <v>2185</v>
      </c>
      <c r="G13">
        <v>319154</v>
      </c>
      <c r="H13">
        <v>6.8462247065679887E-3</v>
      </c>
      <c r="I13">
        <v>3.3655097630588715E-2</v>
      </c>
      <c r="N13">
        <v>0.96634490236941128</v>
      </c>
      <c r="O13">
        <v>91944.432919910992</v>
      </c>
      <c r="P13">
        <v>3094.3988665087195</v>
      </c>
      <c r="Q13">
        <v>451986.16743328312</v>
      </c>
      <c r="R13" s="6"/>
      <c r="S13" s="7"/>
    </row>
    <row r="14" spans="1:19" x14ac:dyDescent="0.2">
      <c r="A14" s="4">
        <v>13</v>
      </c>
      <c r="B14" t="s">
        <v>50</v>
      </c>
      <c r="C14">
        <v>55</v>
      </c>
      <c r="D14">
        <v>5</v>
      </c>
      <c r="E14">
        <v>0.5</v>
      </c>
      <c r="F14">
        <v>3029</v>
      </c>
      <c r="G14">
        <v>313212</v>
      </c>
      <c r="H14">
        <v>9.6707661264574789E-3</v>
      </c>
      <c r="I14">
        <v>4.721238089745608E-2</v>
      </c>
      <c r="N14">
        <v>0.95278761910254395</v>
      </c>
      <c r="O14">
        <v>88850.034053402269</v>
      </c>
      <c r="P14">
        <v>4194.8216504811717</v>
      </c>
      <c r="Q14">
        <v>433763.11614080844</v>
      </c>
      <c r="R14" s="6"/>
      <c r="S14" s="7"/>
    </row>
    <row r="15" spans="1:19" x14ac:dyDescent="0.2">
      <c r="A15" s="4">
        <v>14</v>
      </c>
      <c r="B15" t="s">
        <v>51</v>
      </c>
      <c r="C15">
        <v>60</v>
      </c>
      <c r="D15">
        <v>5</v>
      </c>
      <c r="E15">
        <v>0.5</v>
      </c>
      <c r="F15">
        <v>4228</v>
      </c>
      <c r="G15">
        <v>293916</v>
      </c>
      <c r="H15">
        <v>1.4385062398780605E-2</v>
      </c>
      <c r="I15">
        <v>6.9428479470320478E-2</v>
      </c>
      <c r="N15">
        <v>0.93057152052967951</v>
      </c>
      <c r="O15">
        <v>84655.212402921097</v>
      </c>
      <c r="P15">
        <v>5877.4826763718265</v>
      </c>
      <c r="Q15">
        <v>408582.35532367585</v>
      </c>
      <c r="R15" s="6"/>
      <c r="S15" s="7"/>
    </row>
    <row r="16" spans="1:19" x14ac:dyDescent="0.2">
      <c r="A16" s="4">
        <v>15</v>
      </c>
      <c r="B16" t="s">
        <v>52</v>
      </c>
      <c r="C16">
        <v>65</v>
      </c>
      <c r="D16">
        <v>5</v>
      </c>
      <c r="E16">
        <v>0.5</v>
      </c>
      <c r="F16">
        <v>4757</v>
      </c>
      <c r="G16">
        <v>240808</v>
      </c>
      <c r="H16">
        <v>1.9754327098767482E-2</v>
      </c>
      <c r="I16">
        <v>9.412328032591942E-2</v>
      </c>
      <c r="N16">
        <v>0.90587671967408057</v>
      </c>
      <c r="O16">
        <v>78777.729726549267</v>
      </c>
      <c r="P16">
        <v>7414.8183384915119</v>
      </c>
      <c r="Q16">
        <v>375351.60278651753</v>
      </c>
      <c r="R16" s="6"/>
      <c r="S16" s="7"/>
    </row>
    <row r="17" spans="1:19" x14ac:dyDescent="0.2">
      <c r="A17" s="4">
        <v>16</v>
      </c>
      <c r="B17" t="s">
        <v>53</v>
      </c>
      <c r="C17">
        <v>70</v>
      </c>
      <c r="D17">
        <v>5</v>
      </c>
      <c r="E17">
        <v>0.5</v>
      </c>
      <c r="F17">
        <v>4952</v>
      </c>
      <c r="G17">
        <v>181120</v>
      </c>
      <c r="H17">
        <v>2.7340989399293286E-2</v>
      </c>
      <c r="I17">
        <v>0.12795865633074935</v>
      </c>
      <c r="N17">
        <v>0.87204134366925068</v>
      </c>
      <c r="O17">
        <v>71362.91138805775</v>
      </c>
      <c r="P17">
        <v>9131.5022530662009</v>
      </c>
      <c r="Q17">
        <v>333985.80130762327</v>
      </c>
      <c r="R17" s="6"/>
      <c r="S17" s="7"/>
    </row>
    <row r="18" spans="1:19" x14ac:dyDescent="0.2">
      <c r="A18" s="4">
        <v>17</v>
      </c>
      <c r="B18" t="s">
        <v>54</v>
      </c>
      <c r="C18">
        <v>75</v>
      </c>
      <c r="D18">
        <v>5</v>
      </c>
      <c r="E18">
        <v>0.5</v>
      </c>
      <c r="F18">
        <v>4575</v>
      </c>
      <c r="G18">
        <v>119304</v>
      </c>
      <c r="H18">
        <v>3.8347415007040836E-2</v>
      </c>
      <c r="I18">
        <v>0.17496357315771963</v>
      </c>
      <c r="N18">
        <v>0.8250364268422804</v>
      </c>
      <c r="O18">
        <v>62231.409134991554</v>
      </c>
      <c r="P18">
        <v>10888.229704898076</v>
      </c>
      <c r="Q18">
        <v>283936.47141271259</v>
      </c>
      <c r="R18" s="6"/>
      <c r="S18" s="7"/>
    </row>
    <row r="19" spans="1:19" x14ac:dyDescent="0.2">
      <c r="A19" s="4">
        <v>18</v>
      </c>
      <c r="B19" t="s">
        <v>55</v>
      </c>
      <c r="C19">
        <v>80</v>
      </c>
      <c r="D19">
        <v>5</v>
      </c>
      <c r="E19">
        <v>0.5</v>
      </c>
      <c r="F19">
        <v>4502</v>
      </c>
      <c r="G19">
        <v>80694</v>
      </c>
      <c r="H19">
        <v>5.5791012962549881E-2</v>
      </c>
      <c r="I19">
        <v>0.24480962272564138</v>
      </c>
      <c r="N19">
        <v>0.75519037727435867</v>
      </c>
      <c r="O19">
        <v>51343.179430093478</v>
      </c>
      <c r="P19">
        <v>12569.304385816096</v>
      </c>
      <c r="Q19">
        <v>225292.63618592714</v>
      </c>
      <c r="R19" s="6"/>
      <c r="S19" s="7"/>
    </row>
    <row r="20" spans="1:19" x14ac:dyDescent="0.2">
      <c r="A20" s="8">
        <v>19</v>
      </c>
      <c r="B20" s="9" t="s">
        <v>56</v>
      </c>
      <c r="C20" s="9">
        <v>85</v>
      </c>
      <c r="D20" s="9"/>
      <c r="E20" s="9">
        <v>0.5</v>
      </c>
      <c r="F20" s="9">
        <v>9942</v>
      </c>
      <c r="G20" s="9">
        <v>79174</v>
      </c>
      <c r="H20" s="9">
        <v>0.12557152600601207</v>
      </c>
      <c r="I20" s="9">
        <v>1</v>
      </c>
      <c r="J20" s="9"/>
      <c r="K20" s="9"/>
      <c r="L20" s="9"/>
      <c r="M20" s="9"/>
      <c r="N20" s="9">
        <v>0</v>
      </c>
      <c r="O20" s="9">
        <v>38773.875044277382</v>
      </c>
      <c r="P20" s="9">
        <v>38773.875044277382</v>
      </c>
      <c r="Q20" s="9">
        <v>308779.19762176799</v>
      </c>
      <c r="R20" s="10"/>
      <c r="S20" s="11"/>
    </row>
  </sheetData>
  <conditionalFormatting sqref="K2:K19">
    <cfRule type="colorScale" priority="1">
      <colorScale>
        <cfvo type="min"/>
        <cfvo type="percentile" val="50"/>
        <cfvo type="max"/>
        <color rgb="FF63BE7B"/>
        <color rgb="FFFFEB84"/>
        <color rgb="FFF8696B"/>
      </colorScale>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0"/>
  <sheetViews>
    <sheetView workbookViewId="0">
      <selection activeCell="M23" sqref="M23"/>
    </sheetView>
  </sheetViews>
  <sheetFormatPr defaultRowHeight="12.75" x14ac:dyDescent="0.2"/>
  <sheetData>
    <row r="1" spans="1:19" x14ac:dyDescent="0.2">
      <c r="A1" s="1" t="s">
        <v>7</v>
      </c>
      <c r="B1" s="2" t="s">
        <v>9</v>
      </c>
      <c r="C1" s="2" t="s">
        <v>11</v>
      </c>
      <c r="D1" s="2" t="s">
        <v>13</v>
      </c>
      <c r="E1" s="2" t="s">
        <v>15</v>
      </c>
      <c r="F1" s="2" t="s">
        <v>17</v>
      </c>
      <c r="G1" s="2" t="s">
        <v>37</v>
      </c>
      <c r="H1" s="2" t="s">
        <v>21</v>
      </c>
      <c r="I1" s="2" t="s">
        <v>24</v>
      </c>
      <c r="J1" s="2" t="s">
        <v>57</v>
      </c>
      <c r="K1" s="2" t="s">
        <v>58</v>
      </c>
      <c r="L1" s="2" t="s">
        <v>59</v>
      </c>
      <c r="M1" s="2" t="s">
        <v>60</v>
      </c>
      <c r="N1" s="2" t="s">
        <v>27</v>
      </c>
      <c r="O1" s="2" t="s">
        <v>30</v>
      </c>
      <c r="P1" s="2" t="s">
        <v>32</v>
      </c>
      <c r="Q1" s="2" t="s">
        <v>34</v>
      </c>
      <c r="R1" s="2" t="s">
        <v>35</v>
      </c>
      <c r="S1" s="3" t="s">
        <v>36</v>
      </c>
    </row>
    <row r="2" spans="1:19" x14ac:dyDescent="0.2">
      <c r="A2" s="4">
        <v>1</v>
      </c>
      <c r="B2" t="s">
        <v>38</v>
      </c>
      <c r="C2">
        <v>0</v>
      </c>
      <c r="D2">
        <v>1</v>
      </c>
      <c r="E2">
        <v>0.1</v>
      </c>
      <c r="F2">
        <v>356</v>
      </c>
      <c r="G2">
        <v>61396</v>
      </c>
      <c r="H2">
        <v>5.7984233500553784E-3</v>
      </c>
      <c r="I2">
        <v>5.7683209001173109E-3</v>
      </c>
      <c r="J2">
        <f>SQRT(((I2*I2)*(1-I2))/F2)</f>
        <v>3.0483737436027734E-4</v>
      </c>
      <c r="K2">
        <f>J2/I2</f>
        <v>5.2846812727439942E-2</v>
      </c>
      <c r="L2">
        <f>I2-J2</f>
        <v>5.4634835257570333E-3</v>
      </c>
      <c r="M2">
        <f>I2+J2</f>
        <v>6.0731582744775886E-3</v>
      </c>
      <c r="N2">
        <v>0.99423167909988264</v>
      </c>
      <c r="O2">
        <v>100000</v>
      </c>
      <c r="P2">
        <v>576.83209001173111</v>
      </c>
      <c r="Q2">
        <v>99480.851118989434</v>
      </c>
      <c r="R2">
        <v>7689796.0756771099</v>
      </c>
      <c r="S2" s="5">
        <v>76.897960756771099</v>
      </c>
    </row>
    <row r="3" spans="1:19" x14ac:dyDescent="0.2">
      <c r="A3" s="4">
        <v>2</v>
      </c>
      <c r="B3" t="s">
        <v>39</v>
      </c>
      <c r="C3">
        <v>1</v>
      </c>
      <c r="D3">
        <v>4</v>
      </c>
      <c r="E3">
        <v>0.5</v>
      </c>
      <c r="F3">
        <v>58</v>
      </c>
      <c r="G3">
        <v>238212</v>
      </c>
      <c r="H3">
        <v>2.4348059711517471E-4</v>
      </c>
      <c r="I3">
        <v>9.7344835688630785E-4</v>
      </c>
      <c r="J3">
        <f t="shared" ref="J3:J19" si="0">SQRT(((I3*I3)*(1-I3))/F3)</f>
        <v>1.2775780306848486E-4</v>
      </c>
      <c r="K3">
        <f t="shared" ref="K3:K19" si="1">J3/I3</f>
        <v>0.13124250728321493</v>
      </c>
      <c r="L3">
        <f t="shared" ref="L3:L19" si="2">I3-J3</f>
        <v>8.4569055381782305E-4</v>
      </c>
      <c r="M3">
        <f t="shared" ref="M3:M19" si="3">I3+J3</f>
        <v>1.1012061599547927E-3</v>
      </c>
      <c r="N3">
        <v>0.99902655164311371</v>
      </c>
      <c r="O3">
        <v>99423.16790998826</v>
      </c>
      <c r="P3">
        <v>96.783319438409563</v>
      </c>
      <c r="Q3">
        <v>397499.10500107624</v>
      </c>
      <c r="R3" s="6"/>
      <c r="S3" s="7"/>
    </row>
    <row r="4" spans="1:19" x14ac:dyDescent="0.2">
      <c r="A4" s="4">
        <v>3</v>
      </c>
      <c r="B4" t="s">
        <v>40</v>
      </c>
      <c r="C4">
        <v>5</v>
      </c>
      <c r="D4">
        <v>5</v>
      </c>
      <c r="E4">
        <v>0.5</v>
      </c>
      <c r="F4">
        <v>36</v>
      </c>
      <c r="G4">
        <v>295108</v>
      </c>
      <c r="H4">
        <v>1.219892378383507E-4</v>
      </c>
      <c r="I4">
        <v>6.097602287278369E-4</v>
      </c>
      <c r="J4">
        <f t="shared" si="0"/>
        <v>1.0159571610195722E-4</v>
      </c>
      <c r="K4">
        <f t="shared" si="1"/>
        <v>0.16661584556591982</v>
      </c>
      <c r="L4">
        <f t="shared" si="2"/>
        <v>5.0816451262587965E-4</v>
      </c>
      <c r="M4">
        <f t="shared" si="3"/>
        <v>7.1135594482979415E-4</v>
      </c>
      <c r="N4">
        <v>0.99939023977127217</v>
      </c>
      <c r="O4">
        <v>99326.38459054986</v>
      </c>
      <c r="P4">
        <v>60.565278986642774</v>
      </c>
      <c r="Q4">
        <v>496480.50975528266</v>
      </c>
      <c r="R4" s="6"/>
      <c r="S4" s="7"/>
    </row>
    <row r="5" spans="1:19" x14ac:dyDescent="0.2">
      <c r="A5" s="4">
        <v>4</v>
      </c>
      <c r="B5" t="s">
        <v>41</v>
      </c>
      <c r="C5">
        <v>10</v>
      </c>
      <c r="D5">
        <v>5</v>
      </c>
      <c r="E5">
        <v>0.5</v>
      </c>
      <c r="F5">
        <v>68</v>
      </c>
      <c r="G5">
        <v>311354</v>
      </c>
      <c r="H5">
        <v>2.1840091985328596E-4</v>
      </c>
      <c r="I5">
        <v>1.0914086876131534E-3</v>
      </c>
      <c r="J5">
        <f t="shared" si="0"/>
        <v>1.3228049892515727E-4</v>
      </c>
      <c r="K5">
        <f t="shared" si="1"/>
        <v>0.12120161807988439</v>
      </c>
      <c r="L5">
        <f t="shared" si="2"/>
        <v>9.5912818868799606E-4</v>
      </c>
      <c r="M5">
        <f t="shared" si="3"/>
        <v>1.2236891865383106E-3</v>
      </c>
      <c r="N5">
        <v>0.99890859131238685</v>
      </c>
      <c r="O5">
        <v>99265.819311563217</v>
      </c>
      <c r="P5">
        <v>108.33957757967762</v>
      </c>
      <c r="Q5">
        <v>496058.24761386687</v>
      </c>
      <c r="R5" s="6"/>
      <c r="S5" s="7"/>
    </row>
    <row r="6" spans="1:19" x14ac:dyDescent="0.2">
      <c r="A6" s="4">
        <v>5</v>
      </c>
      <c r="B6" t="s">
        <v>42</v>
      </c>
      <c r="C6">
        <v>15</v>
      </c>
      <c r="D6">
        <v>5</v>
      </c>
      <c r="E6">
        <v>0.5</v>
      </c>
      <c r="F6">
        <v>313</v>
      </c>
      <c r="G6">
        <v>318000</v>
      </c>
      <c r="H6">
        <v>9.8427672955974841E-4</v>
      </c>
      <c r="I6">
        <v>4.909303365147083E-3</v>
      </c>
      <c r="J6">
        <f t="shared" si="0"/>
        <v>2.7680825266398682E-4</v>
      </c>
      <c r="K6">
        <f t="shared" si="1"/>
        <v>5.6384426073391294E-2</v>
      </c>
      <c r="L6">
        <f t="shared" si="2"/>
        <v>4.6324951124830961E-3</v>
      </c>
      <c r="M6">
        <f t="shared" si="3"/>
        <v>5.1861116178110699E-3</v>
      </c>
      <c r="N6">
        <v>0.99509069663485294</v>
      </c>
      <c r="O6">
        <v>99157.479733983535</v>
      </c>
      <c r="P6">
        <v>486.79414893754904</v>
      </c>
      <c r="Q6">
        <v>494570.41329757374</v>
      </c>
      <c r="R6" s="6"/>
      <c r="S6" s="7"/>
    </row>
    <row r="7" spans="1:19" x14ac:dyDescent="0.2">
      <c r="A7" s="4">
        <v>6</v>
      </c>
      <c r="B7" t="s">
        <v>43</v>
      </c>
      <c r="C7">
        <v>20</v>
      </c>
      <c r="D7">
        <v>5</v>
      </c>
      <c r="E7">
        <v>0.5</v>
      </c>
      <c r="F7">
        <v>517</v>
      </c>
      <c r="G7">
        <v>412998</v>
      </c>
      <c r="H7">
        <v>1.2518220427217566E-3</v>
      </c>
      <c r="I7">
        <v>6.2395830944711505E-3</v>
      </c>
      <c r="J7">
        <f t="shared" si="0"/>
        <v>2.7355908864730639E-4</v>
      </c>
      <c r="K7">
        <f t="shared" si="1"/>
        <v>4.3842526737035543E-2</v>
      </c>
      <c r="L7">
        <f t="shared" si="2"/>
        <v>5.9660240058238443E-3</v>
      </c>
      <c r="M7">
        <f t="shared" si="3"/>
        <v>6.5131421831184566E-3</v>
      </c>
      <c r="N7">
        <v>0.99376041690552885</v>
      </c>
      <c r="O7">
        <v>98670.685585045983</v>
      </c>
      <c r="P7">
        <v>615.66394169633111</v>
      </c>
      <c r="Q7">
        <v>491814.26807098911</v>
      </c>
      <c r="R7" s="6"/>
      <c r="S7" s="7"/>
    </row>
    <row r="8" spans="1:19" x14ac:dyDescent="0.2">
      <c r="A8" s="4">
        <v>7</v>
      </c>
      <c r="B8" t="s">
        <v>44</v>
      </c>
      <c r="C8">
        <v>25</v>
      </c>
      <c r="D8">
        <v>5</v>
      </c>
      <c r="E8">
        <v>0.5</v>
      </c>
      <c r="F8">
        <v>772</v>
      </c>
      <c r="G8">
        <v>573820</v>
      </c>
      <c r="H8">
        <v>1.3453696281063748E-3</v>
      </c>
      <c r="I8">
        <v>6.7042987407729049E-3</v>
      </c>
      <c r="J8">
        <f t="shared" si="0"/>
        <v>2.4048278116001149E-4</v>
      </c>
      <c r="K8">
        <f t="shared" si="1"/>
        <v>3.5869938148413633E-2</v>
      </c>
      <c r="L8">
        <f t="shared" si="2"/>
        <v>6.463815959612893E-3</v>
      </c>
      <c r="M8">
        <f t="shared" si="3"/>
        <v>6.9447815219329167E-3</v>
      </c>
      <c r="N8">
        <v>0.99329570125922706</v>
      </c>
      <c r="O8">
        <v>98055.021643349653</v>
      </c>
      <c r="P8">
        <v>657.390158129969</v>
      </c>
      <c r="Q8">
        <v>488631.63282142335</v>
      </c>
      <c r="R8" s="6"/>
      <c r="S8" s="7"/>
    </row>
    <row r="9" spans="1:19" x14ac:dyDescent="0.2">
      <c r="A9" s="4">
        <v>8</v>
      </c>
      <c r="B9" t="s">
        <v>45</v>
      </c>
      <c r="C9">
        <v>30</v>
      </c>
      <c r="D9">
        <v>5</v>
      </c>
      <c r="E9">
        <v>0.5</v>
      </c>
      <c r="F9">
        <v>924</v>
      </c>
      <c r="G9">
        <v>526662</v>
      </c>
      <c r="H9">
        <v>1.7544459254702257E-3</v>
      </c>
      <c r="I9">
        <v>8.7339216442458203E-3</v>
      </c>
      <c r="J9">
        <f t="shared" si="0"/>
        <v>2.8606743904951846E-4</v>
      </c>
      <c r="K9">
        <f t="shared" si="1"/>
        <v>3.2753607222706031E-2</v>
      </c>
      <c r="L9">
        <f t="shared" si="2"/>
        <v>8.4478542051963021E-3</v>
      </c>
      <c r="M9">
        <f t="shared" si="3"/>
        <v>9.0199890832953385E-3</v>
      </c>
      <c r="N9">
        <v>0.9912660783557542</v>
      </c>
      <c r="O9">
        <v>97397.631485219681</v>
      </c>
      <c r="P9">
        <v>850.66328172703834</v>
      </c>
      <c r="Q9">
        <v>484861.49922178086</v>
      </c>
      <c r="R9" s="6"/>
      <c r="S9" s="7"/>
    </row>
    <row r="10" spans="1:19" x14ac:dyDescent="0.2">
      <c r="A10" s="4">
        <v>9</v>
      </c>
      <c r="B10" t="s">
        <v>46</v>
      </c>
      <c r="C10">
        <v>35</v>
      </c>
      <c r="D10">
        <v>5</v>
      </c>
      <c r="E10">
        <v>0.5</v>
      </c>
      <c r="F10">
        <v>948</v>
      </c>
      <c r="G10">
        <v>431018</v>
      </c>
      <c r="H10">
        <v>2.1994441067426417E-3</v>
      </c>
      <c r="I10">
        <v>1.0937081783528847E-2</v>
      </c>
      <c r="J10">
        <f t="shared" si="0"/>
        <v>3.532720274576778E-4</v>
      </c>
      <c r="K10">
        <f t="shared" si="1"/>
        <v>3.2300391864098749E-2</v>
      </c>
      <c r="L10">
        <f t="shared" si="2"/>
        <v>1.0583809756071169E-2</v>
      </c>
      <c r="M10">
        <f t="shared" si="3"/>
        <v>1.1290353810986526E-2</v>
      </c>
      <c r="N10">
        <v>0.98906291821647119</v>
      </c>
      <c r="O10">
        <v>96546.968203492652</v>
      </c>
      <c r="P10">
        <v>1055.9420871933582</v>
      </c>
      <c r="Q10">
        <v>480094.98579947994</v>
      </c>
      <c r="R10" s="6"/>
      <c r="S10" s="7"/>
    </row>
    <row r="11" spans="1:19" x14ac:dyDescent="0.2">
      <c r="A11" s="4">
        <v>10</v>
      </c>
      <c r="B11" t="s">
        <v>47</v>
      </c>
      <c r="C11">
        <v>40</v>
      </c>
      <c r="D11">
        <v>5</v>
      </c>
      <c r="E11">
        <v>0.5</v>
      </c>
      <c r="F11">
        <v>1137</v>
      </c>
      <c r="G11">
        <v>363140</v>
      </c>
      <c r="H11">
        <v>3.1310238475519086E-3</v>
      </c>
      <c r="I11">
        <v>1.5533529608656152E-2</v>
      </c>
      <c r="J11">
        <f t="shared" si="0"/>
        <v>4.5707806677097143E-4</v>
      </c>
      <c r="K11">
        <f t="shared" si="1"/>
        <v>2.942525480598189E-2</v>
      </c>
      <c r="L11">
        <f t="shared" si="2"/>
        <v>1.507645154188518E-2</v>
      </c>
      <c r="M11">
        <f t="shared" si="3"/>
        <v>1.5990607675427124E-2</v>
      </c>
      <c r="N11">
        <v>0.98446647039134383</v>
      </c>
      <c r="O11">
        <v>95491.026116299297</v>
      </c>
      <c r="P11">
        <v>1483.3126815384931</v>
      </c>
      <c r="Q11">
        <v>473746.84887765028</v>
      </c>
      <c r="R11" s="6"/>
      <c r="S11" s="7"/>
    </row>
    <row r="12" spans="1:19" x14ac:dyDescent="0.2">
      <c r="A12" s="4">
        <v>11</v>
      </c>
      <c r="B12" t="s">
        <v>48</v>
      </c>
      <c r="C12">
        <v>45</v>
      </c>
      <c r="D12">
        <v>5</v>
      </c>
      <c r="E12">
        <v>0.5</v>
      </c>
      <c r="F12">
        <v>1481</v>
      </c>
      <c r="G12">
        <v>333686</v>
      </c>
      <c r="H12">
        <v>4.4383042740780256E-3</v>
      </c>
      <c r="I12">
        <v>2.1947991706889831E-2</v>
      </c>
      <c r="J12">
        <f t="shared" si="0"/>
        <v>5.6402484227703706E-4</v>
      </c>
      <c r="K12">
        <f t="shared" si="1"/>
        <v>2.5698243821551132E-2</v>
      </c>
      <c r="L12">
        <f t="shared" si="2"/>
        <v>2.1383966864612795E-2</v>
      </c>
      <c r="M12">
        <f t="shared" si="3"/>
        <v>2.2512016549166868E-2</v>
      </c>
      <c r="N12">
        <v>0.97805200829311012</v>
      </c>
      <c r="O12">
        <v>94007.713434760808</v>
      </c>
      <c r="P12">
        <v>2063.280514849806</v>
      </c>
      <c r="Q12">
        <v>464880.3658866795</v>
      </c>
      <c r="R12" s="6"/>
      <c r="S12" s="7"/>
    </row>
    <row r="13" spans="1:19" x14ac:dyDescent="0.2">
      <c r="A13" s="4">
        <v>12</v>
      </c>
      <c r="B13" t="s">
        <v>49</v>
      </c>
      <c r="C13">
        <v>50</v>
      </c>
      <c r="D13">
        <v>5</v>
      </c>
      <c r="E13">
        <v>0.5</v>
      </c>
      <c r="F13">
        <v>2185</v>
      </c>
      <c r="G13">
        <v>319154</v>
      </c>
      <c r="H13">
        <v>6.8462247065679887E-3</v>
      </c>
      <c r="I13">
        <v>3.3655097630588715E-2</v>
      </c>
      <c r="J13">
        <f t="shared" si="0"/>
        <v>7.0776847411258112E-4</v>
      </c>
      <c r="K13">
        <f t="shared" si="1"/>
        <v>2.1030052620299007E-2</v>
      </c>
      <c r="L13">
        <f t="shared" si="2"/>
        <v>3.2947329156476135E-2</v>
      </c>
      <c r="M13">
        <f t="shared" si="3"/>
        <v>3.4362866104701295E-2</v>
      </c>
      <c r="N13">
        <v>0.96634490236941128</v>
      </c>
      <c r="O13">
        <v>91944.432919910992</v>
      </c>
      <c r="P13">
        <v>3094.3988665087195</v>
      </c>
      <c r="Q13">
        <v>451986.16743328312</v>
      </c>
      <c r="R13" s="6"/>
      <c r="S13" s="7"/>
    </row>
    <row r="14" spans="1:19" x14ac:dyDescent="0.2">
      <c r="A14" s="4">
        <v>13</v>
      </c>
      <c r="B14" t="s">
        <v>50</v>
      </c>
      <c r="C14">
        <v>55</v>
      </c>
      <c r="D14">
        <v>5</v>
      </c>
      <c r="E14">
        <v>0.5</v>
      </c>
      <c r="F14">
        <v>3029</v>
      </c>
      <c r="G14">
        <v>313212</v>
      </c>
      <c r="H14">
        <v>9.6707661264574789E-3</v>
      </c>
      <c r="I14">
        <v>4.721238089745608E-2</v>
      </c>
      <c r="J14">
        <f t="shared" si="0"/>
        <v>8.3734478165722111E-4</v>
      </c>
      <c r="K14">
        <f t="shared" si="1"/>
        <v>1.7735703341797349E-2</v>
      </c>
      <c r="L14">
        <f t="shared" si="2"/>
        <v>4.6375036115798858E-2</v>
      </c>
      <c r="M14">
        <f t="shared" si="3"/>
        <v>4.8049725679113302E-2</v>
      </c>
      <c r="N14">
        <v>0.95278761910254395</v>
      </c>
      <c r="O14">
        <v>88850.034053402269</v>
      </c>
      <c r="P14">
        <v>4194.8216504811717</v>
      </c>
      <c r="Q14">
        <v>433763.11614080844</v>
      </c>
      <c r="R14" s="6"/>
      <c r="S14" s="7"/>
    </row>
    <row r="15" spans="1:19" x14ac:dyDescent="0.2">
      <c r="A15" s="4">
        <v>14</v>
      </c>
      <c r="B15" t="s">
        <v>51</v>
      </c>
      <c r="C15">
        <v>60</v>
      </c>
      <c r="D15">
        <v>5</v>
      </c>
      <c r="E15">
        <v>0.5</v>
      </c>
      <c r="F15">
        <v>4228</v>
      </c>
      <c r="G15">
        <v>293916</v>
      </c>
      <c r="H15">
        <v>1.4385062398780605E-2</v>
      </c>
      <c r="I15">
        <v>6.9428479470320478E-2</v>
      </c>
      <c r="J15">
        <f t="shared" si="0"/>
        <v>1.0300185431694271E-3</v>
      </c>
      <c r="K15">
        <f t="shared" si="1"/>
        <v>1.4835677679067464E-2</v>
      </c>
      <c r="L15">
        <f t="shared" si="2"/>
        <v>6.8398460927151045E-2</v>
      </c>
      <c r="M15">
        <f t="shared" si="3"/>
        <v>7.0458498013489912E-2</v>
      </c>
      <c r="N15">
        <v>0.93057152052967951</v>
      </c>
      <c r="O15">
        <v>84655.212402921097</v>
      </c>
      <c r="P15">
        <v>5877.4826763718265</v>
      </c>
      <c r="Q15">
        <v>408582.35532367585</v>
      </c>
      <c r="R15" s="6"/>
      <c r="S15" s="7"/>
    </row>
    <row r="16" spans="1:19" x14ac:dyDescent="0.2">
      <c r="A16" s="4">
        <v>15</v>
      </c>
      <c r="B16" t="s">
        <v>52</v>
      </c>
      <c r="C16">
        <v>65</v>
      </c>
      <c r="D16">
        <v>5</v>
      </c>
      <c r="E16">
        <v>0.5</v>
      </c>
      <c r="F16">
        <v>4757</v>
      </c>
      <c r="G16">
        <v>240808</v>
      </c>
      <c r="H16">
        <v>1.9754327098767482E-2</v>
      </c>
      <c r="I16">
        <v>9.412328032591942E-2</v>
      </c>
      <c r="J16">
        <f t="shared" si="0"/>
        <v>1.2988680326425164E-3</v>
      </c>
      <c r="K16">
        <f t="shared" si="1"/>
        <v>1.3799646890173647E-2</v>
      </c>
      <c r="L16">
        <f t="shared" si="2"/>
        <v>9.2824412293276898E-2</v>
      </c>
      <c r="M16">
        <f t="shared" si="3"/>
        <v>9.5422148358561942E-2</v>
      </c>
      <c r="N16">
        <v>0.90587671967408057</v>
      </c>
      <c r="O16">
        <v>78777.729726549267</v>
      </c>
      <c r="P16">
        <v>7414.8183384915119</v>
      </c>
      <c r="Q16">
        <v>375351.60278651753</v>
      </c>
      <c r="R16" s="6"/>
      <c r="S16" s="7"/>
    </row>
    <row r="17" spans="1:19" x14ac:dyDescent="0.2">
      <c r="A17" s="4">
        <v>16</v>
      </c>
      <c r="B17" t="s">
        <v>53</v>
      </c>
      <c r="C17">
        <v>70</v>
      </c>
      <c r="D17">
        <v>5</v>
      </c>
      <c r="E17">
        <v>0.5</v>
      </c>
      <c r="F17">
        <v>4952</v>
      </c>
      <c r="G17">
        <v>181120</v>
      </c>
      <c r="H17">
        <v>2.7340989399293286E-2</v>
      </c>
      <c r="I17">
        <v>0.12795865633074935</v>
      </c>
      <c r="J17">
        <f t="shared" si="0"/>
        <v>1.6980398990389266E-3</v>
      </c>
      <c r="K17">
        <f t="shared" si="1"/>
        <v>1.3270222958967379E-2</v>
      </c>
      <c r="L17">
        <f t="shared" si="2"/>
        <v>0.12626061643171041</v>
      </c>
      <c r="M17">
        <f t="shared" si="3"/>
        <v>0.12965669622978829</v>
      </c>
      <c r="N17">
        <v>0.87204134366925068</v>
      </c>
      <c r="O17">
        <v>71362.91138805775</v>
      </c>
      <c r="P17">
        <v>9131.5022530662009</v>
      </c>
      <c r="Q17">
        <v>333985.80130762327</v>
      </c>
      <c r="R17" s="6"/>
      <c r="S17" s="7"/>
    </row>
    <row r="18" spans="1:19" x14ac:dyDescent="0.2">
      <c r="A18" s="4">
        <v>17</v>
      </c>
      <c r="B18" t="s">
        <v>54</v>
      </c>
      <c r="C18">
        <v>75</v>
      </c>
      <c r="D18">
        <v>5</v>
      </c>
      <c r="E18">
        <v>0.5</v>
      </c>
      <c r="F18">
        <v>4575</v>
      </c>
      <c r="G18">
        <v>119304</v>
      </c>
      <c r="H18">
        <v>3.8347415007040836E-2</v>
      </c>
      <c r="I18">
        <v>0.17496357315771963</v>
      </c>
      <c r="J18">
        <f t="shared" si="0"/>
        <v>2.3495714271064942E-3</v>
      </c>
      <c r="K18">
        <f t="shared" si="1"/>
        <v>1.3428917715280599E-2</v>
      </c>
      <c r="L18">
        <f t="shared" si="2"/>
        <v>0.17261400173061314</v>
      </c>
      <c r="M18">
        <f t="shared" si="3"/>
        <v>0.17731314458482611</v>
      </c>
      <c r="N18">
        <v>0.8250364268422804</v>
      </c>
      <c r="O18">
        <v>62231.409134991554</v>
      </c>
      <c r="P18">
        <v>10888.229704898076</v>
      </c>
      <c r="Q18">
        <v>283936.47141271259</v>
      </c>
      <c r="R18" s="6"/>
      <c r="S18" s="7"/>
    </row>
    <row r="19" spans="1:19" x14ac:dyDescent="0.2">
      <c r="A19" s="4">
        <v>18</v>
      </c>
      <c r="B19" t="s">
        <v>55</v>
      </c>
      <c r="C19">
        <v>80</v>
      </c>
      <c r="D19">
        <v>5</v>
      </c>
      <c r="E19">
        <v>0.5</v>
      </c>
      <c r="F19">
        <v>4502</v>
      </c>
      <c r="G19">
        <v>80694</v>
      </c>
      <c r="H19">
        <v>5.5791012962549881E-2</v>
      </c>
      <c r="I19">
        <v>0.24480962272564138</v>
      </c>
      <c r="J19">
        <f t="shared" si="0"/>
        <v>3.1706913150094445E-3</v>
      </c>
      <c r="K19">
        <f t="shared" si="1"/>
        <v>1.2951661293816233E-2</v>
      </c>
      <c r="L19">
        <f t="shared" si="2"/>
        <v>0.24163893141063195</v>
      </c>
      <c r="M19">
        <f t="shared" si="3"/>
        <v>0.24798031404065082</v>
      </c>
      <c r="N19">
        <v>0.75519037727435867</v>
      </c>
      <c r="O19">
        <v>51343.179430093478</v>
      </c>
      <c r="P19">
        <v>12569.304385816096</v>
      </c>
      <c r="Q19">
        <v>225292.63618592714</v>
      </c>
      <c r="R19" s="6"/>
      <c r="S19" s="7"/>
    </row>
    <row r="20" spans="1:19" x14ac:dyDescent="0.2">
      <c r="A20" s="8">
        <v>19</v>
      </c>
      <c r="B20" s="9" t="s">
        <v>56</v>
      </c>
      <c r="C20" s="9">
        <v>85</v>
      </c>
      <c r="D20" s="9"/>
      <c r="E20" s="9">
        <v>0.5</v>
      </c>
      <c r="F20" s="9">
        <v>9942</v>
      </c>
      <c r="G20" s="9">
        <v>79174</v>
      </c>
      <c r="H20" s="9">
        <v>0.12557152600601207</v>
      </c>
      <c r="I20" s="9">
        <v>1</v>
      </c>
      <c r="J20" s="9"/>
      <c r="K20" s="9"/>
      <c r="L20" s="9"/>
      <c r="M20" s="9"/>
      <c r="N20" s="9">
        <v>0</v>
      </c>
      <c r="O20" s="9">
        <v>38773.875044277382</v>
      </c>
      <c r="P20" s="9">
        <v>38773.875044277382</v>
      </c>
      <c r="Q20" s="9">
        <v>308779.19762176799</v>
      </c>
      <c r="R20" s="10"/>
      <c r="S20" s="11"/>
    </row>
  </sheetData>
  <conditionalFormatting sqref="K2:K19">
    <cfRule type="colorScale" priority="1">
      <colorScale>
        <cfvo type="min"/>
        <cfvo type="percentile" val="50"/>
        <cfvo type="max"/>
        <color rgb="FF63BE7B"/>
        <color rgb="FFFFEB84"/>
        <color rgb="FFF8696B"/>
      </colorScale>
    </cfRule>
  </conditionalFormatting>
  <pageMargins left="0.75" right="0.75" top="1" bottom="1" header="0.5" footer="0.5"/>
  <headerFooter alignWithMargins="0">
    <oddHeader>&amp;A</oddHead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b723a44-3fc1-4be5-803e-457283511239">
      <Terms xmlns="http://schemas.microsoft.com/office/infopath/2007/PartnerControls"/>
    </lcf76f155ced4ddcb4097134ff3c332f>
    <TaxCatchAll xmlns="69110b68-c30a-422e-8112-eb0c9f9c28c1" xsi:nil="true"/>
    <Creator xmlns="eb723a44-3fc1-4be5-803e-45728351123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2122FE4E2D4154C80D4221A2952CEFE" ma:contentTypeVersion="15" ma:contentTypeDescription="Create a new document." ma:contentTypeScope="" ma:versionID="8233912c725b90fc5a809c69c7ce0194">
  <xsd:schema xmlns:xsd="http://www.w3.org/2001/XMLSchema" xmlns:xs="http://www.w3.org/2001/XMLSchema" xmlns:p="http://schemas.microsoft.com/office/2006/metadata/properties" xmlns:ns2="eb723a44-3fc1-4be5-803e-457283511239" xmlns:ns3="69110b68-c30a-422e-8112-eb0c9f9c28c1" targetNamespace="http://schemas.microsoft.com/office/2006/metadata/properties" ma:root="true" ma:fieldsID="acb679be289bf0bb8d6e604a50b1a86c" ns2:_="" ns3:_="">
    <xsd:import namespace="eb723a44-3fc1-4be5-803e-457283511239"/>
    <xsd:import namespace="69110b68-c30a-422e-8112-eb0c9f9c28c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element ref="ns2:Crea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723a44-3fc1-4be5-803e-4572835112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f0d1f32-acc0-4b18-a898-8579d5c617c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Creator" ma:index="21" nillable="true" ma:displayName="Creator" ma:format="Dropdown" ma:internalName="Creato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9110b68-c30a-422e-8112-eb0c9f9c28c1"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a652e69b-8643-4ee4-91b5-49815a5e14c2}" ma:internalName="TaxCatchAll" ma:showField="CatchAllData" ma:web="69110b68-c30a-422e-8112-eb0c9f9c28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FA00DB7-3230-411A-8364-E60EE6A9A65A}">
  <ds:schemaRefs>
    <ds:schemaRef ds:uri="http://schemas.microsoft.com/sharepoint/v3/contenttype/forms"/>
  </ds:schemaRefs>
</ds:datastoreItem>
</file>

<file path=customXml/itemProps2.xml><?xml version="1.0" encoding="utf-8"?>
<ds:datastoreItem xmlns:ds="http://schemas.openxmlformats.org/officeDocument/2006/customXml" ds:itemID="{7559ABCB-CA60-470F-8796-2A9E4B42FD27}">
  <ds:schemaRefs>
    <ds:schemaRef ds:uri="http://schemas.microsoft.com/office/2006/metadata/properties"/>
    <ds:schemaRef ds:uri="http://schemas.microsoft.com/office/infopath/2007/PartnerControls"/>
    <ds:schemaRef ds:uri="eb723a44-3fc1-4be5-803e-457283511239"/>
    <ds:schemaRef ds:uri="69110b68-c30a-422e-8112-eb0c9f9c28c1"/>
  </ds:schemaRefs>
</ds:datastoreItem>
</file>

<file path=customXml/itemProps3.xml><?xml version="1.0" encoding="utf-8"?>
<ds:datastoreItem xmlns:ds="http://schemas.openxmlformats.org/officeDocument/2006/customXml" ds:itemID="{D848DCF1-0FD2-417C-ACC5-3220AC2BA8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723a44-3fc1-4be5-803e-457283511239"/>
    <ds:schemaRef ds:uri="69110b68-c30a-422e-8112-eb0c9f9c28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Instructions</vt:lpstr>
      <vt:lpstr>Practice Life Table</vt:lpstr>
      <vt:lpstr>Original Life Table</vt:lpstr>
      <vt:lpstr>SE Calculation Practice</vt:lpstr>
      <vt:lpstr>SE Calculation Answer</vt:lpstr>
      <vt:lpstr>LE_FINAL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Boylan</dc:creator>
  <cp:keywords/>
  <dc:description/>
  <cp:lastModifiedBy>Emma Boylan</cp:lastModifiedBy>
  <cp:revision/>
  <dcterms:created xsi:type="dcterms:W3CDTF">2024-03-18T17:11:01Z</dcterms:created>
  <dcterms:modified xsi:type="dcterms:W3CDTF">2025-05-05T22:11:28Z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0x010100A2122FE4E2D4154C80D4221A2952CEFE</vt:lpwstr>
  </property>
  <property fmtid="{D5CDD505-2E9C-101B-9397-08002B2CF9AE}" pid="3" name="MediaServiceImageTags">
    <vt:lpwstr/>
  </property>
</Properties>
</file>