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P:\EPI\DATA\LIFE EXPECTANCY\Master Program\Toolkit\"/>
    </mc:Choice>
  </mc:AlternateContent>
  <xr:revisionPtr revIDLastSave="0" documentId="13_ncr:1_{77EA0AAB-7744-4214-B288-AF4141A0BD41}" xr6:coauthVersionLast="47" xr6:coauthVersionMax="47" xr10:uidLastSave="{00000000-0000-0000-0000-000000000000}"/>
  <bookViews>
    <workbookView xWindow="-120" yWindow="-120" windowWidth="38640" windowHeight="21240" activeTab="3" xr2:uid="{AA1B190C-3C18-4AB2-9085-87D8E677E0A9}"/>
  </bookViews>
  <sheets>
    <sheet name="Over Time 1" sheetId="1" r:id="rId1"/>
    <sheet name="Over Time 2" sheetId="6" r:id="rId2"/>
    <sheet name="Single Year by Age 1" sheetId="2" r:id="rId3"/>
    <sheet name="Single Year by Age 2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D68" i="5" l="1"/>
  <c r="BD67" i="5"/>
  <c r="BD66" i="5"/>
  <c r="BD65" i="5"/>
  <c r="BD64" i="5"/>
  <c r="BD63" i="5"/>
  <c r="BD62" i="5"/>
  <c r="BD61" i="5"/>
  <c r="BD60" i="5"/>
  <c r="BD59" i="5"/>
  <c r="BD56" i="5"/>
  <c r="BD55" i="5"/>
  <c r="BD54" i="5"/>
  <c r="BD53" i="5"/>
  <c r="BD52" i="5"/>
  <c r="BD51" i="5"/>
  <c r="BD50" i="5"/>
  <c r="BD49" i="5"/>
  <c r="BD48" i="5"/>
  <c r="BD47" i="5"/>
  <c r="BD26" i="5"/>
  <c r="BD27" i="5"/>
  <c r="BD28" i="5"/>
  <c r="BD29" i="5"/>
  <c r="BD30" i="5"/>
  <c r="BD31" i="5"/>
  <c r="BD32" i="5"/>
  <c r="BD33" i="5"/>
  <c r="BD34" i="5"/>
  <c r="BD35" i="5"/>
  <c r="BD36" i="5"/>
  <c r="BD37" i="5"/>
  <c r="BD38" i="5"/>
  <c r="BD39" i="5"/>
  <c r="BD40" i="5"/>
  <c r="BD41" i="5"/>
  <c r="BD42" i="5"/>
  <c r="BD43" i="5"/>
  <c r="BD25" i="5"/>
  <c r="BD4" i="5"/>
  <c r="BD5" i="5"/>
  <c r="BD6" i="5"/>
  <c r="BD7" i="5"/>
  <c r="BD8" i="5"/>
  <c r="BD9" i="5"/>
  <c r="BD10" i="5"/>
  <c r="BD11" i="5"/>
  <c r="BD12" i="5"/>
  <c r="BD13" i="5"/>
  <c r="BD14" i="5"/>
  <c r="BD15" i="5"/>
  <c r="BD16" i="5"/>
  <c r="BD17" i="5"/>
  <c r="BD18" i="5"/>
  <c r="BD19" i="5"/>
  <c r="BD20" i="5"/>
  <c r="BD21" i="5"/>
  <c r="BD3" i="5"/>
  <c r="AR3" i="6"/>
  <c r="AR4" i="6"/>
  <c r="AR5" i="6"/>
  <c r="AR6" i="6"/>
  <c r="AR7" i="6"/>
  <c r="AR8" i="6"/>
  <c r="AR9" i="6"/>
  <c r="AR10" i="6"/>
  <c r="AR11" i="6"/>
  <c r="AR12" i="6"/>
  <c r="AR13" i="6"/>
  <c r="AR14" i="6"/>
  <c r="AR15" i="6"/>
  <c r="C18" i="6"/>
  <c r="AQ15" i="6"/>
  <c r="AQ30" i="6" s="1"/>
  <c r="AP15" i="6"/>
  <c r="AO15" i="6"/>
  <c r="AN15" i="6"/>
  <c r="AQ14" i="6"/>
  <c r="AP14" i="6"/>
  <c r="AO14" i="6"/>
  <c r="AN14" i="6"/>
  <c r="AQ13" i="6"/>
  <c r="AP13" i="6"/>
  <c r="AO13" i="6"/>
  <c r="AN13" i="6"/>
  <c r="AQ12" i="6"/>
  <c r="AP12" i="6"/>
  <c r="AO12" i="6"/>
  <c r="AN12" i="6"/>
  <c r="AR26" i="6"/>
  <c r="AQ11" i="6"/>
  <c r="AP11" i="6"/>
  <c r="AO11" i="6"/>
  <c r="AN11" i="6"/>
  <c r="AQ10" i="6"/>
  <c r="AP10" i="6"/>
  <c r="AO10" i="6"/>
  <c r="AN10" i="6"/>
  <c r="AQ9" i="6"/>
  <c r="AP9" i="6"/>
  <c r="AO9" i="6"/>
  <c r="AN9" i="6"/>
  <c r="AQ8" i="6"/>
  <c r="AP8" i="6"/>
  <c r="AO8" i="6"/>
  <c r="AN8" i="6"/>
  <c r="AQ7" i="6"/>
  <c r="AP7" i="6"/>
  <c r="AO7" i="6"/>
  <c r="AN7" i="6"/>
  <c r="AZ22" i="6" s="1"/>
  <c r="AQ6" i="6"/>
  <c r="AP6" i="6"/>
  <c r="AO6" i="6"/>
  <c r="AN6" i="6"/>
  <c r="BB21" i="6" s="1"/>
  <c r="AQ5" i="6"/>
  <c r="AP5" i="6"/>
  <c r="AO5" i="6"/>
  <c r="AN5" i="6"/>
  <c r="AQ4" i="6"/>
  <c r="AP4" i="6"/>
  <c r="AO4" i="6"/>
  <c r="AN4" i="6"/>
  <c r="AQ3" i="6"/>
  <c r="AP3" i="6"/>
  <c r="AO3" i="6"/>
  <c r="AN3" i="6"/>
  <c r="BB60" i="5"/>
  <c r="BB61" i="5"/>
  <c r="BB62" i="5"/>
  <c r="BB63" i="5"/>
  <c r="BB64" i="5"/>
  <c r="BB65" i="5"/>
  <c r="BB66" i="5"/>
  <c r="BB67" i="5"/>
  <c r="BB68" i="5"/>
  <c r="BB48" i="5"/>
  <c r="BB49" i="5"/>
  <c r="BB50" i="5"/>
  <c r="BB51" i="5"/>
  <c r="BB52" i="5"/>
  <c r="BB53" i="5"/>
  <c r="BB54" i="5"/>
  <c r="BB55" i="5"/>
  <c r="BB56" i="5"/>
  <c r="BB43" i="5"/>
  <c r="BB42" i="5"/>
  <c r="BB41" i="5"/>
  <c r="BB40" i="5"/>
  <c r="BB39" i="5"/>
  <c r="BB38" i="5"/>
  <c r="BB37" i="5"/>
  <c r="BB36" i="5"/>
  <c r="BB35" i="5"/>
  <c r="BB34" i="5"/>
  <c r="BB33" i="5"/>
  <c r="BB32" i="5"/>
  <c r="BB31" i="5"/>
  <c r="BB30" i="5"/>
  <c r="BB29" i="5"/>
  <c r="BB28" i="5"/>
  <c r="BB27" i="5"/>
  <c r="BB26" i="5"/>
  <c r="BB25" i="5"/>
  <c r="BB4" i="5"/>
  <c r="BB5" i="5"/>
  <c r="BB6" i="5"/>
  <c r="BB7" i="5"/>
  <c r="BB8" i="5"/>
  <c r="BB9" i="5"/>
  <c r="BB10" i="5"/>
  <c r="BB11" i="5"/>
  <c r="BB12" i="5"/>
  <c r="BB13" i="5"/>
  <c r="BB14" i="5"/>
  <c r="BB15" i="5"/>
  <c r="BB16" i="5"/>
  <c r="BB17" i="5"/>
  <c r="BB18" i="5"/>
  <c r="BB19" i="5"/>
  <c r="BB20" i="5"/>
  <c r="BB21" i="5"/>
  <c r="BB3" i="5"/>
  <c r="AO48" i="5"/>
  <c r="AP48" i="5"/>
  <c r="AQ48" i="5"/>
  <c r="AR48" i="5"/>
  <c r="AS48" i="5"/>
  <c r="AT48" i="5"/>
  <c r="AU48" i="5"/>
  <c r="AV48" i="5"/>
  <c r="AW48" i="5"/>
  <c r="AX48" i="5"/>
  <c r="AY48" i="5"/>
  <c r="AZ48" i="5"/>
  <c r="AO49" i="5"/>
  <c r="AP49" i="5"/>
  <c r="AQ49" i="5"/>
  <c r="AR49" i="5"/>
  <c r="AS49" i="5"/>
  <c r="AT49" i="5"/>
  <c r="AU49" i="5"/>
  <c r="AV49" i="5"/>
  <c r="AW49" i="5"/>
  <c r="AX49" i="5"/>
  <c r="AY49" i="5"/>
  <c r="AZ49" i="5"/>
  <c r="AO50" i="5"/>
  <c r="AP50" i="5"/>
  <c r="AQ50" i="5"/>
  <c r="AR50" i="5"/>
  <c r="AS50" i="5"/>
  <c r="AT50" i="5"/>
  <c r="AU50" i="5"/>
  <c r="AV50" i="5"/>
  <c r="AW50" i="5"/>
  <c r="AX50" i="5"/>
  <c r="AY50" i="5"/>
  <c r="AZ50" i="5"/>
  <c r="AO51" i="5"/>
  <c r="AP51" i="5"/>
  <c r="AQ51" i="5"/>
  <c r="AR51" i="5"/>
  <c r="AS51" i="5"/>
  <c r="AT51" i="5"/>
  <c r="AU51" i="5"/>
  <c r="AV51" i="5"/>
  <c r="AW51" i="5"/>
  <c r="AX51" i="5"/>
  <c r="AY51" i="5"/>
  <c r="AZ51" i="5"/>
  <c r="AO52" i="5"/>
  <c r="AP52" i="5"/>
  <c r="AQ52" i="5"/>
  <c r="AR52" i="5"/>
  <c r="AS52" i="5"/>
  <c r="AT52" i="5"/>
  <c r="AU52" i="5"/>
  <c r="AV52" i="5"/>
  <c r="AW52" i="5"/>
  <c r="AX52" i="5"/>
  <c r="AY52" i="5"/>
  <c r="AZ52" i="5"/>
  <c r="AO53" i="5"/>
  <c r="AP53" i="5"/>
  <c r="AQ53" i="5"/>
  <c r="AR53" i="5"/>
  <c r="AS53" i="5"/>
  <c r="AT53" i="5"/>
  <c r="AU53" i="5"/>
  <c r="AV53" i="5"/>
  <c r="AW53" i="5"/>
  <c r="AX53" i="5"/>
  <c r="AY53" i="5"/>
  <c r="AZ53" i="5"/>
  <c r="AO54" i="5"/>
  <c r="AP54" i="5"/>
  <c r="AQ54" i="5"/>
  <c r="AR54" i="5"/>
  <c r="AS54" i="5"/>
  <c r="AT54" i="5"/>
  <c r="AU54" i="5"/>
  <c r="AV54" i="5"/>
  <c r="AW54" i="5"/>
  <c r="AX54" i="5"/>
  <c r="AY54" i="5"/>
  <c r="AZ54" i="5"/>
  <c r="AO55" i="5"/>
  <c r="AP55" i="5"/>
  <c r="AQ55" i="5"/>
  <c r="AR55" i="5"/>
  <c r="AS55" i="5"/>
  <c r="AT55" i="5"/>
  <c r="AU55" i="5"/>
  <c r="AV55" i="5"/>
  <c r="AW55" i="5"/>
  <c r="AX55" i="5"/>
  <c r="AY55" i="5"/>
  <c r="AZ55" i="5"/>
  <c r="AO56" i="5"/>
  <c r="AP56" i="5"/>
  <c r="AQ56" i="5"/>
  <c r="AR56" i="5"/>
  <c r="AS56" i="5"/>
  <c r="AT56" i="5"/>
  <c r="AU56" i="5"/>
  <c r="AV56" i="5"/>
  <c r="AW56" i="5"/>
  <c r="AX56" i="5"/>
  <c r="AY56" i="5"/>
  <c r="AZ56" i="5"/>
  <c r="C61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AG61" i="5"/>
  <c r="AH61" i="5"/>
  <c r="AI61" i="5"/>
  <c r="AJ61" i="5"/>
  <c r="AK61" i="5"/>
  <c r="AL61" i="5"/>
  <c r="AO61" i="5"/>
  <c r="AQ61" i="5"/>
  <c r="AR61" i="5"/>
  <c r="AS61" i="5"/>
  <c r="AT61" i="5"/>
  <c r="AU61" i="5"/>
  <c r="AW61" i="5"/>
  <c r="AX61" i="5"/>
  <c r="AY61" i="5"/>
  <c r="AZ61" i="5"/>
  <c r="C62" i="5"/>
  <c r="D62" i="5"/>
  <c r="E62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S62" i="5"/>
  <c r="T62" i="5"/>
  <c r="U62" i="5"/>
  <c r="V62" i="5"/>
  <c r="W62" i="5"/>
  <c r="X62" i="5"/>
  <c r="Y62" i="5"/>
  <c r="Z62" i="5"/>
  <c r="AA62" i="5"/>
  <c r="AB62" i="5"/>
  <c r="AC62" i="5"/>
  <c r="AD62" i="5"/>
  <c r="AE62" i="5"/>
  <c r="AF62" i="5"/>
  <c r="AG62" i="5"/>
  <c r="AH62" i="5"/>
  <c r="AI62" i="5"/>
  <c r="AJ62" i="5"/>
  <c r="AK62" i="5"/>
  <c r="AL62" i="5"/>
  <c r="AO62" i="5"/>
  <c r="AQ62" i="5"/>
  <c r="AR62" i="5"/>
  <c r="AS62" i="5"/>
  <c r="AT62" i="5"/>
  <c r="AU62" i="5"/>
  <c r="AW62" i="5"/>
  <c r="AX62" i="5"/>
  <c r="AY62" i="5"/>
  <c r="AZ62" i="5"/>
  <c r="C63" i="5"/>
  <c r="D63" i="5"/>
  <c r="E63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AD63" i="5"/>
  <c r="AE63" i="5"/>
  <c r="AF63" i="5"/>
  <c r="AG63" i="5"/>
  <c r="AH63" i="5"/>
  <c r="AI63" i="5"/>
  <c r="AJ63" i="5"/>
  <c r="AK63" i="5"/>
  <c r="AL63" i="5"/>
  <c r="AO63" i="5"/>
  <c r="AQ63" i="5"/>
  <c r="AR63" i="5"/>
  <c r="AS63" i="5"/>
  <c r="AT63" i="5"/>
  <c r="AU63" i="5"/>
  <c r="AW63" i="5"/>
  <c r="AX63" i="5"/>
  <c r="AY63" i="5"/>
  <c r="AZ63" i="5"/>
  <c r="C64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V64" i="5"/>
  <c r="W64" i="5"/>
  <c r="X64" i="5"/>
  <c r="Y64" i="5"/>
  <c r="Z64" i="5"/>
  <c r="AA64" i="5"/>
  <c r="AB64" i="5"/>
  <c r="AC64" i="5"/>
  <c r="AD64" i="5"/>
  <c r="AE64" i="5"/>
  <c r="AF64" i="5"/>
  <c r="AG64" i="5"/>
  <c r="AH64" i="5"/>
  <c r="AI64" i="5"/>
  <c r="AJ64" i="5"/>
  <c r="AK64" i="5"/>
  <c r="AL64" i="5"/>
  <c r="AO64" i="5"/>
  <c r="AQ64" i="5"/>
  <c r="AR64" i="5"/>
  <c r="AS64" i="5"/>
  <c r="AT64" i="5"/>
  <c r="AU64" i="5"/>
  <c r="AW64" i="5"/>
  <c r="AX64" i="5"/>
  <c r="AY64" i="5"/>
  <c r="AZ64" i="5"/>
  <c r="C65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R65" i="5"/>
  <c r="S65" i="5"/>
  <c r="T65" i="5"/>
  <c r="U65" i="5"/>
  <c r="V65" i="5"/>
  <c r="W65" i="5"/>
  <c r="X65" i="5"/>
  <c r="Y65" i="5"/>
  <c r="Z65" i="5"/>
  <c r="AA65" i="5"/>
  <c r="AB65" i="5"/>
  <c r="AC65" i="5"/>
  <c r="AD65" i="5"/>
  <c r="AE65" i="5"/>
  <c r="AF65" i="5"/>
  <c r="AG65" i="5"/>
  <c r="AH65" i="5"/>
  <c r="AI65" i="5"/>
  <c r="AJ65" i="5"/>
  <c r="AK65" i="5"/>
  <c r="AL65" i="5"/>
  <c r="AO65" i="5"/>
  <c r="AQ65" i="5"/>
  <c r="AR65" i="5"/>
  <c r="AS65" i="5"/>
  <c r="AT65" i="5"/>
  <c r="AU65" i="5"/>
  <c r="AW65" i="5"/>
  <c r="AX65" i="5"/>
  <c r="AY65" i="5"/>
  <c r="AZ65" i="5"/>
  <c r="C66" i="5"/>
  <c r="D66" i="5"/>
  <c r="E66" i="5"/>
  <c r="F66" i="5"/>
  <c r="G66" i="5"/>
  <c r="H66" i="5"/>
  <c r="I66" i="5"/>
  <c r="J66" i="5"/>
  <c r="K66" i="5"/>
  <c r="L66" i="5"/>
  <c r="M66" i="5"/>
  <c r="N66" i="5"/>
  <c r="O66" i="5"/>
  <c r="P66" i="5"/>
  <c r="Q66" i="5"/>
  <c r="R66" i="5"/>
  <c r="S66" i="5"/>
  <c r="T66" i="5"/>
  <c r="U66" i="5"/>
  <c r="V66" i="5"/>
  <c r="W66" i="5"/>
  <c r="X66" i="5"/>
  <c r="Y66" i="5"/>
  <c r="Z66" i="5"/>
  <c r="AA66" i="5"/>
  <c r="AB66" i="5"/>
  <c r="AC66" i="5"/>
  <c r="AD66" i="5"/>
  <c r="AE66" i="5"/>
  <c r="AF66" i="5"/>
  <c r="AG66" i="5"/>
  <c r="AH66" i="5"/>
  <c r="AI66" i="5"/>
  <c r="AJ66" i="5"/>
  <c r="AK66" i="5"/>
  <c r="AL66" i="5"/>
  <c r="AO66" i="5"/>
  <c r="AQ66" i="5"/>
  <c r="AR66" i="5"/>
  <c r="AS66" i="5"/>
  <c r="AT66" i="5"/>
  <c r="AU66" i="5"/>
  <c r="AW66" i="5"/>
  <c r="AX66" i="5"/>
  <c r="AY66" i="5"/>
  <c r="AZ66" i="5"/>
  <c r="C67" i="5"/>
  <c r="D67" i="5"/>
  <c r="E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AK67" i="5"/>
  <c r="AL67" i="5"/>
  <c r="AO67" i="5"/>
  <c r="AQ67" i="5"/>
  <c r="AR67" i="5"/>
  <c r="AS67" i="5"/>
  <c r="AT67" i="5"/>
  <c r="AU67" i="5"/>
  <c r="AW67" i="5"/>
  <c r="AX67" i="5"/>
  <c r="AY67" i="5"/>
  <c r="AZ67" i="5"/>
  <c r="C68" i="5"/>
  <c r="D68" i="5"/>
  <c r="E68" i="5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AE68" i="5"/>
  <c r="AF68" i="5"/>
  <c r="AG68" i="5"/>
  <c r="AH68" i="5"/>
  <c r="AI68" i="5"/>
  <c r="AJ68" i="5"/>
  <c r="AK68" i="5"/>
  <c r="AL68" i="5"/>
  <c r="AO68" i="5"/>
  <c r="AQ68" i="5"/>
  <c r="AR68" i="5"/>
  <c r="AS68" i="5"/>
  <c r="AT68" i="5"/>
  <c r="AU68" i="5"/>
  <c r="AW68" i="5"/>
  <c r="AX68" i="5"/>
  <c r="AY68" i="5"/>
  <c r="AZ68" i="5"/>
  <c r="B68" i="5"/>
  <c r="B67" i="5"/>
  <c r="B65" i="5"/>
  <c r="B66" i="5"/>
  <c r="B62" i="5"/>
  <c r="B61" i="5"/>
  <c r="B63" i="5"/>
  <c r="B64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C53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C54" i="5"/>
  <c r="D54" i="5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C55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C56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B56" i="5"/>
  <c r="B55" i="5"/>
  <c r="B54" i="5"/>
  <c r="B53" i="5"/>
  <c r="B52" i="5"/>
  <c r="B51" i="5"/>
  <c r="B50" i="5"/>
  <c r="B49" i="5"/>
  <c r="C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H60" i="5"/>
  <c r="AI60" i="5"/>
  <c r="AJ60" i="5"/>
  <c r="AK60" i="5"/>
  <c r="AL60" i="5"/>
  <c r="AO60" i="5"/>
  <c r="AQ60" i="5"/>
  <c r="AR60" i="5"/>
  <c r="AS60" i="5"/>
  <c r="AT60" i="5"/>
  <c r="AU60" i="5"/>
  <c r="AW60" i="5"/>
  <c r="AX60" i="5"/>
  <c r="AY60" i="5"/>
  <c r="AZ60" i="5"/>
  <c r="B60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C48" i="5"/>
  <c r="B48" i="5"/>
  <c r="AZ43" i="5"/>
  <c r="AY43" i="5"/>
  <c r="AX43" i="5"/>
  <c r="AW43" i="5"/>
  <c r="AU43" i="5"/>
  <c r="AT43" i="5"/>
  <c r="AS43" i="5"/>
  <c r="AR43" i="5"/>
  <c r="AQ43" i="5"/>
  <c r="AO43" i="5"/>
  <c r="AZ42" i="5"/>
  <c r="AY42" i="5"/>
  <c r="AX42" i="5"/>
  <c r="AW42" i="5"/>
  <c r="AU42" i="5"/>
  <c r="AT42" i="5"/>
  <c r="AS42" i="5"/>
  <c r="AR42" i="5"/>
  <c r="AQ42" i="5"/>
  <c r="AO42" i="5"/>
  <c r="AZ41" i="5"/>
  <c r="AY41" i="5"/>
  <c r="AX41" i="5"/>
  <c r="AW41" i="5"/>
  <c r="AU41" i="5"/>
  <c r="AT41" i="5"/>
  <c r="AS41" i="5"/>
  <c r="AR41" i="5"/>
  <c r="AQ41" i="5"/>
  <c r="AO41" i="5"/>
  <c r="AZ40" i="5"/>
  <c r="AY40" i="5"/>
  <c r="AX40" i="5"/>
  <c r="AW40" i="5"/>
  <c r="AU40" i="5"/>
  <c r="AT40" i="5"/>
  <c r="AS40" i="5"/>
  <c r="AR40" i="5"/>
  <c r="AQ40" i="5"/>
  <c r="AO40" i="5"/>
  <c r="AZ39" i="5"/>
  <c r="AY39" i="5"/>
  <c r="AX39" i="5"/>
  <c r="AW39" i="5"/>
  <c r="AU39" i="5"/>
  <c r="AT39" i="5"/>
  <c r="AS39" i="5"/>
  <c r="AR39" i="5"/>
  <c r="AQ39" i="5"/>
  <c r="AO39" i="5"/>
  <c r="AZ38" i="5"/>
  <c r="AY38" i="5"/>
  <c r="AX38" i="5"/>
  <c r="AW38" i="5"/>
  <c r="AU38" i="5"/>
  <c r="AT38" i="5"/>
  <c r="AS38" i="5"/>
  <c r="AR38" i="5"/>
  <c r="AQ38" i="5"/>
  <c r="AO38" i="5"/>
  <c r="AZ37" i="5"/>
  <c r="AY37" i="5"/>
  <c r="AX37" i="5"/>
  <c r="AW37" i="5"/>
  <c r="AU37" i="5"/>
  <c r="AT37" i="5"/>
  <c r="AS37" i="5"/>
  <c r="AR37" i="5"/>
  <c r="AQ37" i="5"/>
  <c r="AO37" i="5"/>
  <c r="AZ36" i="5"/>
  <c r="AY36" i="5"/>
  <c r="AX36" i="5"/>
  <c r="AW36" i="5"/>
  <c r="AU36" i="5"/>
  <c r="AT36" i="5"/>
  <c r="AS36" i="5"/>
  <c r="AR36" i="5"/>
  <c r="AQ36" i="5"/>
  <c r="AO36" i="5"/>
  <c r="AZ35" i="5"/>
  <c r="AY35" i="5"/>
  <c r="AX35" i="5"/>
  <c r="AW35" i="5"/>
  <c r="AU35" i="5"/>
  <c r="AT35" i="5"/>
  <c r="AS35" i="5"/>
  <c r="AR35" i="5"/>
  <c r="AQ35" i="5"/>
  <c r="AO35" i="5"/>
  <c r="AZ34" i="5"/>
  <c r="AY34" i="5"/>
  <c r="AX34" i="5"/>
  <c r="AW34" i="5"/>
  <c r="AU34" i="5"/>
  <c r="AT34" i="5"/>
  <c r="AS34" i="5"/>
  <c r="AR34" i="5"/>
  <c r="AQ34" i="5"/>
  <c r="AO34" i="5"/>
  <c r="AZ33" i="5"/>
  <c r="AY33" i="5"/>
  <c r="AX33" i="5"/>
  <c r="AW33" i="5"/>
  <c r="AU33" i="5"/>
  <c r="AT33" i="5"/>
  <c r="AS33" i="5"/>
  <c r="AR33" i="5"/>
  <c r="AQ33" i="5"/>
  <c r="AO33" i="5"/>
  <c r="AZ32" i="5"/>
  <c r="AY32" i="5"/>
  <c r="AX32" i="5"/>
  <c r="AW32" i="5"/>
  <c r="AU32" i="5"/>
  <c r="AT32" i="5"/>
  <c r="AS32" i="5"/>
  <c r="AR32" i="5"/>
  <c r="AQ32" i="5"/>
  <c r="AO32" i="5"/>
  <c r="AZ31" i="5"/>
  <c r="AY31" i="5"/>
  <c r="AX31" i="5"/>
  <c r="AW31" i="5"/>
  <c r="AU31" i="5"/>
  <c r="AT31" i="5"/>
  <c r="AS31" i="5"/>
  <c r="AR31" i="5"/>
  <c r="AQ31" i="5"/>
  <c r="AO31" i="5"/>
  <c r="AZ30" i="5"/>
  <c r="AY30" i="5"/>
  <c r="AX30" i="5"/>
  <c r="AW30" i="5"/>
  <c r="AU30" i="5"/>
  <c r="AT30" i="5"/>
  <c r="AS30" i="5"/>
  <c r="AR30" i="5"/>
  <c r="AQ30" i="5"/>
  <c r="AO30" i="5"/>
  <c r="AZ29" i="5"/>
  <c r="AY29" i="5"/>
  <c r="AX29" i="5"/>
  <c r="AW29" i="5"/>
  <c r="AU29" i="5"/>
  <c r="AT29" i="5"/>
  <c r="AS29" i="5"/>
  <c r="AR29" i="5"/>
  <c r="AQ29" i="5"/>
  <c r="AO29" i="5"/>
  <c r="AZ28" i="5"/>
  <c r="AY28" i="5"/>
  <c r="AX28" i="5"/>
  <c r="AW28" i="5"/>
  <c r="AU28" i="5"/>
  <c r="AT28" i="5"/>
  <c r="AS28" i="5"/>
  <c r="AR28" i="5"/>
  <c r="AQ28" i="5"/>
  <c r="AO28" i="5"/>
  <c r="AZ27" i="5"/>
  <c r="AY27" i="5"/>
  <c r="AX27" i="5"/>
  <c r="AW27" i="5"/>
  <c r="AU27" i="5"/>
  <c r="AT27" i="5"/>
  <c r="AS27" i="5"/>
  <c r="AR27" i="5"/>
  <c r="AQ27" i="5"/>
  <c r="AO27" i="5"/>
  <c r="AZ26" i="5"/>
  <c r="AY26" i="5"/>
  <c r="AX26" i="5"/>
  <c r="AW26" i="5"/>
  <c r="AU26" i="5"/>
  <c r="AT26" i="5"/>
  <c r="AS26" i="5"/>
  <c r="AR26" i="5"/>
  <c r="AQ26" i="5"/>
  <c r="AO26" i="5"/>
  <c r="AZ25" i="5"/>
  <c r="AY25" i="5"/>
  <c r="AX25" i="5"/>
  <c r="AW25" i="5"/>
  <c r="AU25" i="5"/>
  <c r="AT25" i="5"/>
  <c r="AS25" i="5"/>
  <c r="AR25" i="5"/>
  <c r="AQ25" i="5"/>
  <c r="AO25" i="5"/>
  <c r="AO21" i="5"/>
  <c r="AQ21" i="5"/>
  <c r="AR21" i="5"/>
  <c r="AS21" i="5"/>
  <c r="AT21" i="5"/>
  <c r="AU21" i="5"/>
  <c r="AW21" i="5"/>
  <c r="AX21" i="5"/>
  <c r="AY21" i="5"/>
  <c r="AZ21" i="5"/>
  <c r="AQ3" i="2"/>
  <c r="AS3" i="2"/>
  <c r="AT3" i="2"/>
  <c r="AU3" i="2"/>
  <c r="AV3" i="2"/>
  <c r="AW3" i="2"/>
  <c r="AY3" i="2"/>
  <c r="AZ3" i="2"/>
  <c r="BA3" i="2"/>
  <c r="BB3" i="2"/>
  <c r="AZ20" i="5"/>
  <c r="AY20" i="5"/>
  <c r="AX20" i="5"/>
  <c r="AW20" i="5"/>
  <c r="AU20" i="5"/>
  <c r="AT20" i="5"/>
  <c r="AS20" i="5"/>
  <c r="AR20" i="5"/>
  <c r="AQ20" i="5"/>
  <c r="AO20" i="5"/>
  <c r="AZ19" i="5"/>
  <c r="AY19" i="5"/>
  <c r="AX19" i="5"/>
  <c r="AW19" i="5"/>
  <c r="AU19" i="5"/>
  <c r="AT19" i="5"/>
  <c r="AS19" i="5"/>
  <c r="AR19" i="5"/>
  <c r="AQ19" i="5"/>
  <c r="AO19" i="5"/>
  <c r="AZ18" i="5"/>
  <c r="AY18" i="5"/>
  <c r="AX18" i="5"/>
  <c r="AW18" i="5"/>
  <c r="AU18" i="5"/>
  <c r="AT18" i="5"/>
  <c r="AS18" i="5"/>
  <c r="AR18" i="5"/>
  <c r="AQ18" i="5"/>
  <c r="AO18" i="5"/>
  <c r="AZ17" i="5"/>
  <c r="AY17" i="5"/>
  <c r="AX17" i="5"/>
  <c r="AW17" i="5"/>
  <c r="AU17" i="5"/>
  <c r="AT17" i="5"/>
  <c r="AS17" i="5"/>
  <c r="AR17" i="5"/>
  <c r="AQ17" i="5"/>
  <c r="AO17" i="5"/>
  <c r="AZ16" i="5"/>
  <c r="AY16" i="5"/>
  <c r="AX16" i="5"/>
  <c r="AW16" i="5"/>
  <c r="AU16" i="5"/>
  <c r="AT16" i="5"/>
  <c r="AS16" i="5"/>
  <c r="AR16" i="5"/>
  <c r="AQ16" i="5"/>
  <c r="AO16" i="5"/>
  <c r="AZ15" i="5"/>
  <c r="AY15" i="5"/>
  <c r="AX15" i="5"/>
  <c r="AW15" i="5"/>
  <c r="AU15" i="5"/>
  <c r="AT15" i="5"/>
  <c r="AS15" i="5"/>
  <c r="AR15" i="5"/>
  <c r="AQ15" i="5"/>
  <c r="AO15" i="5"/>
  <c r="AZ14" i="5"/>
  <c r="AY14" i="5"/>
  <c r="AX14" i="5"/>
  <c r="AW14" i="5"/>
  <c r="AU14" i="5"/>
  <c r="AT14" i="5"/>
  <c r="AS14" i="5"/>
  <c r="AR14" i="5"/>
  <c r="AQ14" i="5"/>
  <c r="AO14" i="5"/>
  <c r="AZ13" i="5"/>
  <c r="AY13" i="5"/>
  <c r="AX13" i="5"/>
  <c r="AW13" i="5"/>
  <c r="AU13" i="5"/>
  <c r="AT13" i="5"/>
  <c r="AS13" i="5"/>
  <c r="AR13" i="5"/>
  <c r="AQ13" i="5"/>
  <c r="AO13" i="5"/>
  <c r="AZ12" i="5"/>
  <c r="AY12" i="5"/>
  <c r="AX12" i="5"/>
  <c r="AW12" i="5"/>
  <c r="AU12" i="5"/>
  <c r="AT12" i="5"/>
  <c r="AS12" i="5"/>
  <c r="AR12" i="5"/>
  <c r="AQ12" i="5"/>
  <c r="AO12" i="5"/>
  <c r="AZ11" i="5"/>
  <c r="AY11" i="5"/>
  <c r="AX11" i="5"/>
  <c r="AW11" i="5"/>
  <c r="AU11" i="5"/>
  <c r="AT11" i="5"/>
  <c r="AS11" i="5"/>
  <c r="AR11" i="5"/>
  <c r="AQ11" i="5"/>
  <c r="AO11" i="5"/>
  <c r="AZ10" i="5"/>
  <c r="AY10" i="5"/>
  <c r="AX10" i="5"/>
  <c r="AW10" i="5"/>
  <c r="AU10" i="5"/>
  <c r="AT10" i="5"/>
  <c r="AS10" i="5"/>
  <c r="AR10" i="5"/>
  <c r="AQ10" i="5"/>
  <c r="AO10" i="5"/>
  <c r="AZ9" i="5"/>
  <c r="AY9" i="5"/>
  <c r="AX9" i="5"/>
  <c r="AW9" i="5"/>
  <c r="AU9" i="5"/>
  <c r="AT9" i="5"/>
  <c r="AS9" i="5"/>
  <c r="AR9" i="5"/>
  <c r="AQ9" i="5"/>
  <c r="AO9" i="5"/>
  <c r="AZ8" i="5"/>
  <c r="AY8" i="5"/>
  <c r="AX8" i="5"/>
  <c r="AW8" i="5"/>
  <c r="AU8" i="5"/>
  <c r="AT8" i="5"/>
  <c r="AS8" i="5"/>
  <c r="AR8" i="5"/>
  <c r="AQ8" i="5"/>
  <c r="AO8" i="5"/>
  <c r="AZ7" i="5"/>
  <c r="AY7" i="5"/>
  <c r="AX7" i="5"/>
  <c r="AW7" i="5"/>
  <c r="AU7" i="5"/>
  <c r="AT7" i="5"/>
  <c r="AS7" i="5"/>
  <c r="AR7" i="5"/>
  <c r="AQ7" i="5"/>
  <c r="AO7" i="5"/>
  <c r="AZ6" i="5"/>
  <c r="AY6" i="5"/>
  <c r="AX6" i="5"/>
  <c r="AW6" i="5"/>
  <c r="AU6" i="5"/>
  <c r="AT6" i="5"/>
  <c r="AS6" i="5"/>
  <c r="AR6" i="5"/>
  <c r="AQ6" i="5"/>
  <c r="AO6" i="5"/>
  <c r="AZ5" i="5"/>
  <c r="AY5" i="5"/>
  <c r="AX5" i="5"/>
  <c r="AW5" i="5"/>
  <c r="AU5" i="5"/>
  <c r="AT5" i="5"/>
  <c r="AS5" i="5"/>
  <c r="AR5" i="5"/>
  <c r="AQ5" i="5"/>
  <c r="AO5" i="5"/>
  <c r="AZ4" i="5"/>
  <c r="AY4" i="5"/>
  <c r="AX4" i="5"/>
  <c r="AW4" i="5"/>
  <c r="AU4" i="5"/>
  <c r="AT4" i="5"/>
  <c r="AS4" i="5"/>
  <c r="AR4" i="5"/>
  <c r="AQ4" i="5"/>
  <c r="AO4" i="5"/>
  <c r="AZ3" i="5"/>
  <c r="AY3" i="5"/>
  <c r="AX3" i="5"/>
  <c r="AW3" i="5"/>
  <c r="AU3" i="5"/>
  <c r="AT3" i="5"/>
  <c r="AS3" i="5"/>
  <c r="AR3" i="5"/>
  <c r="AQ3" i="5"/>
  <c r="AO3" i="5"/>
  <c r="AZ18" i="2"/>
  <c r="BA18" i="2"/>
  <c r="BB18" i="2"/>
  <c r="AZ19" i="2"/>
  <c r="BA19" i="2"/>
  <c r="BB19" i="2"/>
  <c r="AZ20" i="2"/>
  <c r="BA20" i="2"/>
  <c r="BB20" i="2"/>
  <c r="AZ21" i="2"/>
  <c r="BA21" i="2"/>
  <c r="BB21" i="2"/>
  <c r="AY18" i="2"/>
  <c r="AY19" i="2"/>
  <c r="AY20" i="2"/>
  <c r="AY21" i="2"/>
  <c r="AW18" i="2"/>
  <c r="AW19" i="2"/>
  <c r="AW20" i="2"/>
  <c r="AW21" i="2"/>
  <c r="AV18" i="2"/>
  <c r="AV19" i="2"/>
  <c r="AV20" i="2"/>
  <c r="AV21" i="2"/>
  <c r="AU18" i="2"/>
  <c r="AU19" i="2"/>
  <c r="AU20" i="2"/>
  <c r="AU21" i="2"/>
  <c r="AT18" i="2"/>
  <c r="AT19" i="2"/>
  <c r="AT20" i="2"/>
  <c r="AT21" i="2"/>
  <c r="AS18" i="2"/>
  <c r="AS19" i="2"/>
  <c r="AS20" i="2"/>
  <c r="AS21" i="2"/>
  <c r="AQ18" i="2"/>
  <c r="AQ19" i="2"/>
  <c r="AQ20" i="2"/>
  <c r="AQ21" i="2"/>
  <c r="BB17" i="2"/>
  <c r="BA17" i="2"/>
  <c r="AZ17" i="2"/>
  <c r="AY17" i="2"/>
  <c r="AW17" i="2"/>
  <c r="AV17" i="2"/>
  <c r="AU17" i="2"/>
  <c r="AT17" i="2"/>
  <c r="AS17" i="2"/>
  <c r="AQ17" i="2"/>
  <c r="BB16" i="2"/>
  <c r="BA16" i="2"/>
  <c r="AZ16" i="2"/>
  <c r="AY16" i="2"/>
  <c r="AW16" i="2"/>
  <c r="AV16" i="2"/>
  <c r="AU16" i="2"/>
  <c r="AT16" i="2"/>
  <c r="AS16" i="2"/>
  <c r="AQ16" i="2"/>
  <c r="BB15" i="2"/>
  <c r="BA15" i="2"/>
  <c r="AZ15" i="2"/>
  <c r="AY15" i="2"/>
  <c r="AW15" i="2"/>
  <c r="AV15" i="2"/>
  <c r="AU15" i="2"/>
  <c r="AT15" i="2"/>
  <c r="AS15" i="2"/>
  <c r="AQ15" i="2"/>
  <c r="BB14" i="2"/>
  <c r="BA14" i="2"/>
  <c r="AZ14" i="2"/>
  <c r="AY14" i="2"/>
  <c r="AW14" i="2"/>
  <c r="AV14" i="2"/>
  <c r="AU14" i="2"/>
  <c r="AT14" i="2"/>
  <c r="AS14" i="2"/>
  <c r="AQ14" i="2"/>
  <c r="BB13" i="2"/>
  <c r="BA13" i="2"/>
  <c r="AZ13" i="2"/>
  <c r="AY13" i="2"/>
  <c r="AW13" i="2"/>
  <c r="AV13" i="2"/>
  <c r="AU13" i="2"/>
  <c r="AT13" i="2"/>
  <c r="AS13" i="2"/>
  <c r="AQ13" i="2"/>
  <c r="BB12" i="2"/>
  <c r="BA12" i="2"/>
  <c r="AZ12" i="2"/>
  <c r="AY12" i="2"/>
  <c r="AW12" i="2"/>
  <c r="AV12" i="2"/>
  <c r="AU12" i="2"/>
  <c r="AT12" i="2"/>
  <c r="AS12" i="2"/>
  <c r="AQ12" i="2"/>
  <c r="BB11" i="2"/>
  <c r="BA11" i="2"/>
  <c r="AZ11" i="2"/>
  <c r="AY11" i="2"/>
  <c r="AW11" i="2"/>
  <c r="AV11" i="2"/>
  <c r="AU11" i="2"/>
  <c r="AT11" i="2"/>
  <c r="AS11" i="2"/>
  <c r="AQ11" i="2"/>
  <c r="BB10" i="2"/>
  <c r="BA10" i="2"/>
  <c r="AZ10" i="2"/>
  <c r="AY10" i="2"/>
  <c r="AW10" i="2"/>
  <c r="AV10" i="2"/>
  <c r="AU10" i="2"/>
  <c r="AT10" i="2"/>
  <c r="AS10" i="2"/>
  <c r="AQ10" i="2"/>
  <c r="BB9" i="2"/>
  <c r="BA9" i="2"/>
  <c r="AZ9" i="2"/>
  <c r="AY9" i="2"/>
  <c r="AW9" i="2"/>
  <c r="AV9" i="2"/>
  <c r="AU9" i="2"/>
  <c r="AT9" i="2"/>
  <c r="AS9" i="2"/>
  <c r="AQ9" i="2"/>
  <c r="BB8" i="2"/>
  <c r="BA8" i="2"/>
  <c r="AZ8" i="2"/>
  <c r="AY8" i="2"/>
  <c r="AW8" i="2"/>
  <c r="AV8" i="2"/>
  <c r="AU8" i="2"/>
  <c r="AT8" i="2"/>
  <c r="AS8" i="2"/>
  <c r="AQ8" i="2"/>
  <c r="BB7" i="2"/>
  <c r="BA7" i="2"/>
  <c r="AZ7" i="2"/>
  <c r="AY7" i="2"/>
  <c r="AW7" i="2"/>
  <c r="AV7" i="2"/>
  <c r="AU7" i="2"/>
  <c r="AT7" i="2"/>
  <c r="AS7" i="2"/>
  <c r="AQ7" i="2"/>
  <c r="BB6" i="2"/>
  <c r="BA6" i="2"/>
  <c r="AZ6" i="2"/>
  <c r="AY6" i="2"/>
  <c r="AW6" i="2"/>
  <c r="AV6" i="2"/>
  <c r="AU6" i="2"/>
  <c r="AT6" i="2"/>
  <c r="AS6" i="2"/>
  <c r="AQ6" i="2"/>
  <c r="BB5" i="2"/>
  <c r="BA5" i="2"/>
  <c r="AZ5" i="2"/>
  <c r="AY5" i="2"/>
  <c r="AW5" i="2"/>
  <c r="AV5" i="2"/>
  <c r="AU5" i="2"/>
  <c r="AT5" i="2"/>
  <c r="AS5" i="2"/>
  <c r="AQ5" i="2"/>
  <c r="BB4" i="2"/>
  <c r="BA4" i="2"/>
  <c r="AZ4" i="2"/>
  <c r="AY4" i="2"/>
  <c r="AW4" i="2"/>
  <c r="AV4" i="2"/>
  <c r="AU4" i="2"/>
  <c r="AT4" i="2"/>
  <c r="AS4" i="2"/>
  <c r="AQ4" i="2"/>
  <c r="C19" i="6"/>
  <c r="C20" i="6"/>
  <c r="C21" i="6"/>
  <c r="C22" i="6"/>
  <c r="C23" i="6"/>
  <c r="C24" i="6"/>
  <c r="C25" i="6"/>
  <c r="C26" i="6"/>
  <c r="C27" i="6"/>
  <c r="C28" i="6"/>
  <c r="C29" i="6"/>
  <c r="C30" i="6"/>
  <c r="D18" i="6"/>
  <c r="AL30" i="6"/>
  <c r="AK30" i="6"/>
  <c r="AJ30" i="6"/>
  <c r="AI30" i="6"/>
  <c r="AH30" i="6"/>
  <c r="AG30" i="6"/>
  <c r="AF30" i="6"/>
  <c r="AE30" i="6"/>
  <c r="AD30" i="6"/>
  <c r="AC30" i="6"/>
  <c r="AB30" i="6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AL29" i="6"/>
  <c r="AK29" i="6"/>
  <c r="AJ29" i="6"/>
  <c r="AI29" i="6"/>
  <c r="AH29" i="6"/>
  <c r="AG29" i="6"/>
  <c r="AF29" i="6"/>
  <c r="AE29" i="6"/>
  <c r="AD29" i="6"/>
  <c r="AC29" i="6"/>
  <c r="AB29" i="6"/>
  <c r="AA29" i="6"/>
  <c r="Z29" i="6"/>
  <c r="Y29" i="6"/>
  <c r="X29" i="6"/>
  <c r="W29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AL28" i="6"/>
  <c r="AK28" i="6"/>
  <c r="AJ28" i="6"/>
  <c r="AI28" i="6"/>
  <c r="AH28" i="6"/>
  <c r="AG28" i="6"/>
  <c r="AF28" i="6"/>
  <c r="AE28" i="6"/>
  <c r="AD28" i="6"/>
  <c r="AC28" i="6"/>
  <c r="AB28" i="6"/>
  <c r="AA28" i="6"/>
  <c r="Z28" i="6"/>
  <c r="Y28" i="6"/>
  <c r="X28" i="6"/>
  <c r="W28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AL27" i="6"/>
  <c r="AK27" i="6"/>
  <c r="AJ27" i="6"/>
  <c r="AI27" i="6"/>
  <c r="AH27" i="6"/>
  <c r="AG27" i="6"/>
  <c r="AF27" i="6"/>
  <c r="AE27" i="6"/>
  <c r="AD27" i="6"/>
  <c r="AC27" i="6"/>
  <c r="AB27" i="6"/>
  <c r="AA27" i="6"/>
  <c r="Z27" i="6"/>
  <c r="Y27" i="6"/>
  <c r="X27" i="6"/>
  <c r="W27" i="6"/>
  <c r="V27" i="6"/>
  <c r="U27" i="6"/>
  <c r="T27" i="6"/>
  <c r="S27" i="6"/>
  <c r="R27" i="6"/>
  <c r="Q27" i="6"/>
  <c r="P27" i="6"/>
  <c r="O27" i="6"/>
  <c r="N27" i="6"/>
  <c r="M27" i="6"/>
  <c r="L27" i="6"/>
  <c r="K27" i="6"/>
  <c r="J27" i="6"/>
  <c r="I27" i="6"/>
  <c r="H27" i="6"/>
  <c r="G27" i="6"/>
  <c r="F27" i="6"/>
  <c r="E27" i="6"/>
  <c r="D27" i="6"/>
  <c r="AL26" i="6"/>
  <c r="AK26" i="6"/>
  <c r="AJ26" i="6"/>
  <c r="AI26" i="6"/>
  <c r="AH26" i="6"/>
  <c r="AG26" i="6"/>
  <c r="AF26" i="6"/>
  <c r="AE26" i="6"/>
  <c r="AD26" i="6"/>
  <c r="AC26" i="6"/>
  <c r="AB26" i="6"/>
  <c r="AA26" i="6"/>
  <c r="Z26" i="6"/>
  <c r="Y26" i="6"/>
  <c r="X26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AL25" i="6"/>
  <c r="AK25" i="6"/>
  <c r="AJ25" i="6"/>
  <c r="AI25" i="6"/>
  <c r="AH25" i="6"/>
  <c r="AG25" i="6"/>
  <c r="AF25" i="6"/>
  <c r="AE25" i="6"/>
  <c r="AD25" i="6"/>
  <c r="AC25" i="6"/>
  <c r="AB25" i="6"/>
  <c r="AA25" i="6"/>
  <c r="Z25" i="6"/>
  <c r="Y25" i="6"/>
  <c r="X25" i="6"/>
  <c r="W25" i="6"/>
  <c r="V25" i="6"/>
  <c r="U25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AL24" i="6"/>
  <c r="AK24" i="6"/>
  <c r="AJ24" i="6"/>
  <c r="AI24" i="6"/>
  <c r="AH24" i="6"/>
  <c r="AG24" i="6"/>
  <c r="AF24" i="6"/>
  <c r="AE24" i="6"/>
  <c r="AD24" i="6"/>
  <c r="AC24" i="6"/>
  <c r="AB24" i="6"/>
  <c r="AA24" i="6"/>
  <c r="Z24" i="6"/>
  <c r="Y24" i="6"/>
  <c r="X24" i="6"/>
  <c r="W24" i="6"/>
  <c r="V24" i="6"/>
  <c r="U24" i="6"/>
  <c r="T24" i="6"/>
  <c r="S24" i="6"/>
  <c r="R24" i="6"/>
  <c r="Q24" i="6"/>
  <c r="P24" i="6"/>
  <c r="O24" i="6"/>
  <c r="N24" i="6"/>
  <c r="M24" i="6"/>
  <c r="L24" i="6"/>
  <c r="K24" i="6"/>
  <c r="J24" i="6"/>
  <c r="I24" i="6"/>
  <c r="H24" i="6"/>
  <c r="G24" i="6"/>
  <c r="F24" i="6"/>
  <c r="E24" i="6"/>
  <c r="D24" i="6"/>
  <c r="AL23" i="6"/>
  <c r="AK23" i="6"/>
  <c r="AJ23" i="6"/>
  <c r="AI23" i="6"/>
  <c r="AH23" i="6"/>
  <c r="AG23" i="6"/>
  <c r="AF23" i="6"/>
  <c r="AE23" i="6"/>
  <c r="AD23" i="6"/>
  <c r="AC23" i="6"/>
  <c r="AB23" i="6"/>
  <c r="AA23" i="6"/>
  <c r="Z23" i="6"/>
  <c r="Y23" i="6"/>
  <c r="X23" i="6"/>
  <c r="W23" i="6"/>
  <c r="V23" i="6"/>
  <c r="U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AL22" i="6"/>
  <c r="AK22" i="6"/>
  <c r="AJ22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AL21" i="6"/>
  <c r="AK21" i="6"/>
  <c r="AJ21" i="6"/>
  <c r="AI21" i="6"/>
  <c r="AH21" i="6"/>
  <c r="AG21" i="6"/>
  <c r="AF21" i="6"/>
  <c r="AE21" i="6"/>
  <c r="AD21" i="6"/>
  <c r="AC21" i="6"/>
  <c r="AB21" i="6"/>
  <c r="AA21" i="6"/>
  <c r="Z21" i="6"/>
  <c r="Y21" i="6"/>
  <c r="X21" i="6"/>
  <c r="W21" i="6"/>
  <c r="V21" i="6"/>
  <c r="U21" i="6"/>
  <c r="T21" i="6"/>
  <c r="S21" i="6"/>
  <c r="R21" i="6"/>
  <c r="Q21" i="6"/>
  <c r="P21" i="6"/>
  <c r="O21" i="6"/>
  <c r="N21" i="6"/>
  <c r="M21" i="6"/>
  <c r="L21" i="6"/>
  <c r="K21" i="6"/>
  <c r="J21" i="6"/>
  <c r="I21" i="6"/>
  <c r="H21" i="6"/>
  <c r="G21" i="6"/>
  <c r="F21" i="6"/>
  <c r="E21" i="6"/>
  <c r="D21" i="6"/>
  <c r="AL20" i="6"/>
  <c r="AK20" i="6"/>
  <c r="AJ20" i="6"/>
  <c r="AI20" i="6"/>
  <c r="AH20" i="6"/>
  <c r="AG20" i="6"/>
  <c r="AF20" i="6"/>
  <c r="AE20" i="6"/>
  <c r="AD20" i="6"/>
  <c r="AC20" i="6"/>
  <c r="AB20" i="6"/>
  <c r="AA20" i="6"/>
  <c r="Z20" i="6"/>
  <c r="Y20" i="6"/>
  <c r="X20" i="6"/>
  <c r="W20" i="6"/>
  <c r="V20" i="6"/>
  <c r="U20" i="6"/>
  <c r="T20" i="6"/>
  <c r="S20" i="6"/>
  <c r="R20" i="6"/>
  <c r="Q20" i="6"/>
  <c r="P20" i="6"/>
  <c r="O20" i="6"/>
  <c r="N20" i="6"/>
  <c r="M20" i="6"/>
  <c r="L20" i="6"/>
  <c r="K20" i="6"/>
  <c r="J20" i="6"/>
  <c r="I20" i="6"/>
  <c r="H20" i="6"/>
  <c r="G20" i="6"/>
  <c r="F20" i="6"/>
  <c r="E20" i="6"/>
  <c r="D20" i="6"/>
  <c r="AL19" i="6"/>
  <c r="AK19" i="6"/>
  <c r="AJ19" i="6"/>
  <c r="AI19" i="6"/>
  <c r="AH19" i="6"/>
  <c r="AG19" i="6"/>
  <c r="AF19" i="6"/>
  <c r="AE19" i="6"/>
  <c r="AD19" i="6"/>
  <c r="AC19" i="6"/>
  <c r="AB19" i="6"/>
  <c r="AA19" i="6"/>
  <c r="Z19" i="6"/>
  <c r="Y19" i="6"/>
  <c r="X19" i="6"/>
  <c r="W19" i="6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AL18" i="6"/>
  <c r="AK18" i="6"/>
  <c r="AJ18" i="6"/>
  <c r="AI18" i="6"/>
  <c r="AH18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AZ4" i="1"/>
  <c r="AZ5" i="1"/>
  <c r="AZ6" i="1"/>
  <c r="AZ7" i="1"/>
  <c r="AZ8" i="1"/>
  <c r="AZ9" i="1"/>
  <c r="AZ10" i="1"/>
  <c r="AZ11" i="1"/>
  <c r="AZ12" i="1"/>
  <c r="AZ13" i="1"/>
  <c r="AZ14" i="1"/>
  <c r="AZ15" i="1"/>
  <c r="AZ3" i="1"/>
  <c r="AY4" i="1"/>
  <c r="AY5" i="1"/>
  <c r="AY6" i="1"/>
  <c r="AY7" i="1"/>
  <c r="AY8" i="1"/>
  <c r="AY9" i="1"/>
  <c r="AY10" i="1"/>
  <c r="AY11" i="1"/>
  <c r="AY12" i="1"/>
  <c r="AY13" i="1"/>
  <c r="AY14" i="1"/>
  <c r="AY15" i="1"/>
  <c r="AY3" i="1"/>
  <c r="AX4" i="1"/>
  <c r="AX5" i="1"/>
  <c r="AX6" i="1"/>
  <c r="AX7" i="1"/>
  <c r="AX8" i="1"/>
  <c r="AX9" i="1"/>
  <c r="AX10" i="1"/>
  <c r="AX11" i="1"/>
  <c r="AX12" i="1"/>
  <c r="AX13" i="1"/>
  <c r="AX14" i="1"/>
  <c r="AX15" i="1"/>
  <c r="AX3" i="1"/>
  <c r="AT4" i="1"/>
  <c r="AT5" i="1"/>
  <c r="AT6" i="1"/>
  <c r="AT7" i="1"/>
  <c r="AT8" i="1"/>
  <c r="AT9" i="1"/>
  <c r="AT10" i="1"/>
  <c r="AT11" i="1"/>
  <c r="AT12" i="1"/>
  <c r="AT13" i="1"/>
  <c r="AT14" i="1"/>
  <c r="AT15" i="1"/>
  <c r="AT3" i="1"/>
  <c r="AU4" i="1"/>
  <c r="AU5" i="1"/>
  <c r="AU6" i="1"/>
  <c r="AU7" i="1"/>
  <c r="AU8" i="1"/>
  <c r="AU9" i="1"/>
  <c r="AU10" i="1"/>
  <c r="AU11" i="1"/>
  <c r="AU12" i="1"/>
  <c r="AU13" i="1"/>
  <c r="AU14" i="1"/>
  <c r="AU15" i="1"/>
  <c r="AU3" i="1"/>
  <c r="AS4" i="1"/>
  <c r="AS5" i="1"/>
  <c r="AS6" i="1"/>
  <c r="AS7" i="1"/>
  <c r="AS8" i="1"/>
  <c r="AS9" i="1"/>
  <c r="AS10" i="1"/>
  <c r="AS11" i="1"/>
  <c r="AS12" i="1"/>
  <c r="AS13" i="1"/>
  <c r="AS14" i="1"/>
  <c r="AS15" i="1"/>
  <c r="AS3" i="1"/>
  <c r="AR4" i="1"/>
  <c r="AR5" i="1"/>
  <c r="AR6" i="1"/>
  <c r="AR7" i="1"/>
  <c r="AR8" i="1"/>
  <c r="AR9" i="1"/>
  <c r="AR10" i="1"/>
  <c r="AR11" i="1"/>
  <c r="AR12" i="1"/>
  <c r="AR13" i="1"/>
  <c r="AR14" i="1"/>
  <c r="AR15" i="1"/>
  <c r="AR3" i="1"/>
  <c r="AQ4" i="1"/>
  <c r="AQ5" i="1"/>
  <c r="AQ6" i="1"/>
  <c r="AQ7" i="1"/>
  <c r="AQ8" i="1"/>
  <c r="AQ9" i="1"/>
  <c r="AQ10" i="1"/>
  <c r="AQ11" i="1"/>
  <c r="AQ12" i="1"/>
  <c r="AQ13" i="1"/>
  <c r="AQ14" i="1"/>
  <c r="AQ15" i="1"/>
  <c r="AQ3" i="1"/>
  <c r="AW4" i="1"/>
  <c r="AW5" i="1"/>
  <c r="AW6" i="1"/>
  <c r="AW7" i="1"/>
  <c r="AW8" i="1"/>
  <c r="AW9" i="1"/>
  <c r="AW10" i="1"/>
  <c r="AW11" i="1"/>
  <c r="AW12" i="1"/>
  <c r="AW13" i="1"/>
  <c r="AW14" i="1"/>
  <c r="AW15" i="1"/>
  <c r="AW3" i="1"/>
  <c r="AO4" i="1"/>
  <c r="AO5" i="1"/>
  <c r="AO6" i="1"/>
  <c r="AO7" i="1"/>
  <c r="AO8" i="1"/>
  <c r="AO9" i="1"/>
  <c r="AO10" i="1"/>
  <c r="AO11" i="1"/>
  <c r="AO12" i="1"/>
  <c r="AO13" i="1"/>
  <c r="AO14" i="1"/>
  <c r="AO15" i="1"/>
  <c r="AO3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A19" i="6" l="1"/>
  <c r="AR25" i="6"/>
  <c r="AV20" i="6"/>
  <c r="AX26" i="6"/>
  <c r="AP23" i="6"/>
  <c r="AP24" i="6"/>
  <c r="AO27" i="6"/>
  <c r="AO29" i="6"/>
  <c r="AQ18" i="6"/>
  <c r="AP19" i="6"/>
  <c r="AR24" i="6"/>
  <c r="AQ29" i="6"/>
  <c r="AX23" i="6"/>
  <c r="AO28" i="6"/>
  <c r="AP28" i="6"/>
  <c r="AQ28" i="6"/>
  <c r="AU24" i="6"/>
  <c r="AP18" i="6"/>
  <c r="AR20" i="6"/>
  <c r="AO23" i="6"/>
  <c r="AZ28" i="6"/>
  <c r="AP30" i="6"/>
  <c r="AR18" i="6"/>
  <c r="AO21" i="6"/>
  <c r="AQ23" i="6"/>
  <c r="AV26" i="6"/>
  <c r="AR30" i="6"/>
  <c r="AY26" i="6"/>
  <c r="AP21" i="6"/>
  <c r="AR23" i="6"/>
  <c r="AO26" i="6"/>
  <c r="AT27" i="6"/>
  <c r="AO19" i="6"/>
  <c r="AQ21" i="6"/>
  <c r="BB24" i="6"/>
  <c r="AP26" i="6"/>
  <c r="AR28" i="6"/>
  <c r="AR21" i="6"/>
  <c r="AO24" i="6"/>
  <c r="AQ26" i="6"/>
  <c r="AV29" i="6"/>
  <c r="AQ19" i="6"/>
  <c r="BA28" i="6"/>
  <c r="AR19" i="6"/>
  <c r="AO22" i="6"/>
  <c r="AQ24" i="6"/>
  <c r="BB27" i="6"/>
  <c r="AP29" i="6"/>
  <c r="BB19" i="6"/>
  <c r="BB28" i="6"/>
  <c r="AT21" i="6"/>
  <c r="AX29" i="6"/>
  <c r="AO20" i="6"/>
  <c r="AZ25" i="6"/>
  <c r="AP27" i="6"/>
  <c r="AR29" i="6"/>
  <c r="AU21" i="6"/>
  <c r="AY29" i="6"/>
  <c r="AX20" i="6"/>
  <c r="BB22" i="6"/>
  <c r="AQ25" i="6"/>
  <c r="AQ27" i="6"/>
  <c r="BB30" i="6"/>
  <c r="AO18" i="6"/>
  <c r="AQ20" i="6"/>
  <c r="AV23" i="6"/>
  <c r="AR27" i="6"/>
  <c r="AO30" i="6"/>
  <c r="AT24" i="6"/>
  <c r="AU30" i="6"/>
  <c r="AS18" i="6"/>
  <c r="AW20" i="6"/>
  <c r="AS21" i="6"/>
  <c r="AW23" i="6"/>
  <c r="AS24" i="6"/>
  <c r="AO25" i="6"/>
  <c r="AW26" i="6"/>
  <c r="AS27" i="6"/>
  <c r="AW29" i="6"/>
  <c r="AS30" i="6"/>
  <c r="AU18" i="6"/>
  <c r="AV18" i="6"/>
  <c r="AN20" i="6"/>
  <c r="AZ20" i="6"/>
  <c r="AV21" i="6"/>
  <c r="AR22" i="6"/>
  <c r="AN23" i="6"/>
  <c r="AZ23" i="6"/>
  <c r="AV24" i="6"/>
  <c r="AN26" i="6"/>
  <c r="AZ26" i="6"/>
  <c r="AV27" i="6"/>
  <c r="AN29" i="6"/>
  <c r="AZ29" i="6"/>
  <c r="AV30" i="6"/>
  <c r="AT30" i="6"/>
  <c r="AY20" i="6"/>
  <c r="AW18" i="6"/>
  <c r="AS19" i="6"/>
  <c r="AW21" i="6"/>
  <c r="AS22" i="6"/>
  <c r="AW24" i="6"/>
  <c r="AS25" i="6"/>
  <c r="AW27" i="6"/>
  <c r="AS28" i="6"/>
  <c r="AW30" i="6"/>
  <c r="AQ22" i="6"/>
  <c r="BB25" i="6"/>
  <c r="AX18" i="6"/>
  <c r="AT19" i="6"/>
  <c r="AP20" i="6"/>
  <c r="BA20" i="6"/>
  <c r="AX21" i="6"/>
  <c r="AT22" i="6"/>
  <c r="BA23" i="6"/>
  <c r="AX24" i="6"/>
  <c r="AT25" i="6"/>
  <c r="BA26" i="6"/>
  <c r="AX27" i="6"/>
  <c r="AT28" i="6"/>
  <c r="BA29" i="6"/>
  <c r="AX30" i="6"/>
  <c r="AY18" i="6"/>
  <c r="AU19" i="6"/>
  <c r="BB20" i="6"/>
  <c r="AY21" i="6"/>
  <c r="AU22" i="6"/>
  <c r="BB23" i="6"/>
  <c r="AY24" i="6"/>
  <c r="AU25" i="6"/>
  <c r="BB26" i="6"/>
  <c r="AY27" i="6"/>
  <c r="AU28" i="6"/>
  <c r="BB29" i="6"/>
  <c r="AY30" i="6"/>
  <c r="AT18" i="6"/>
  <c r="BA22" i="6"/>
  <c r="AP25" i="6"/>
  <c r="AU27" i="6"/>
  <c r="AN18" i="6"/>
  <c r="AZ18" i="6"/>
  <c r="AV19" i="6"/>
  <c r="AN21" i="6"/>
  <c r="AZ21" i="6"/>
  <c r="AV22" i="6"/>
  <c r="AN24" i="6"/>
  <c r="AZ24" i="6"/>
  <c r="AV25" i="6"/>
  <c r="AN27" i="6"/>
  <c r="AZ27" i="6"/>
  <c r="AV28" i="6"/>
  <c r="AN30" i="6"/>
  <c r="AZ30" i="6"/>
  <c r="BA25" i="6"/>
  <c r="AW19" i="6"/>
  <c r="AS20" i="6"/>
  <c r="AW22" i="6"/>
  <c r="AS23" i="6"/>
  <c r="AW25" i="6"/>
  <c r="AS26" i="6"/>
  <c r="AW28" i="6"/>
  <c r="AS29" i="6"/>
  <c r="BA18" i="6"/>
  <c r="AX19" i="6"/>
  <c r="AT20" i="6"/>
  <c r="BA21" i="6"/>
  <c r="AX22" i="6"/>
  <c r="AT23" i="6"/>
  <c r="BA24" i="6"/>
  <c r="AX25" i="6"/>
  <c r="AT26" i="6"/>
  <c r="BA27" i="6"/>
  <c r="AX28" i="6"/>
  <c r="AT29" i="6"/>
  <c r="BA30" i="6"/>
  <c r="AP22" i="6"/>
  <c r="BB18" i="6"/>
  <c r="AY19" i="6"/>
  <c r="AU20" i="6"/>
  <c r="AY22" i="6"/>
  <c r="AU23" i="6"/>
  <c r="AY25" i="6"/>
  <c r="AU26" i="6"/>
  <c r="AY28" i="6"/>
  <c r="AU29" i="6"/>
  <c r="AY23" i="6"/>
  <c r="AN19" i="6"/>
  <c r="AZ19" i="6"/>
  <c r="AN22" i="6"/>
  <c r="AN25" i="6"/>
  <c r="AN28" i="6"/>
</calcChain>
</file>

<file path=xl/sharedStrings.xml><?xml version="1.0" encoding="utf-8"?>
<sst xmlns="http://schemas.openxmlformats.org/spreadsheetml/2006/main" count="328" uniqueCount="114">
  <si>
    <t>Year</t>
  </si>
  <si>
    <t>TE</t>
  </si>
  <si>
    <t>Infant Mortality</t>
  </si>
  <si>
    <t>All Other Causes M</t>
  </si>
  <si>
    <t>All Other Causes O</t>
  </si>
  <si>
    <t>All Other Causes Q</t>
  </si>
  <si>
    <t>All Other Causes R</t>
  </si>
  <si>
    <t>All other cancers</t>
  </si>
  <si>
    <t>Breast cancer</t>
  </si>
  <si>
    <t>COVID-19</t>
  </si>
  <si>
    <t>Chronic liver disease and cirrhosis</t>
  </si>
  <si>
    <t>Chronic lower respiratory disease</t>
  </si>
  <si>
    <t>Colorectal Cancer</t>
  </si>
  <si>
    <t>Accidents</t>
  </si>
  <si>
    <t>Diabetes mellitus</t>
  </si>
  <si>
    <t>HIV/AIDS</t>
  </si>
  <si>
    <t>Heart disease</t>
  </si>
  <si>
    <t>Homicide</t>
  </si>
  <si>
    <t>Influenza</t>
  </si>
  <si>
    <t>Kidney Disease</t>
  </si>
  <si>
    <t>Lung cancer</t>
  </si>
  <si>
    <t>Opioid Overdose</t>
  </si>
  <si>
    <t>Other Diseases of the genitourinary system</t>
  </si>
  <si>
    <t>Other Infectious Diseases</t>
  </si>
  <si>
    <t>All Other Causes D</t>
  </si>
  <si>
    <t>Other circulatory diseases</t>
  </si>
  <si>
    <t>Other respiratory diseases</t>
  </si>
  <si>
    <t>Other unintentional injuries</t>
  </si>
  <si>
    <t>Perinatal conditions</t>
  </si>
  <si>
    <t>Pneumonia</t>
  </si>
  <si>
    <t>Stroke</t>
  </si>
  <si>
    <t>Suicide</t>
  </si>
  <si>
    <t>All Other Causes E</t>
  </si>
  <si>
    <t>All Other Causes F</t>
  </si>
  <si>
    <t>All Other Causes G</t>
  </si>
  <si>
    <t>All Other Causes H</t>
  </si>
  <si>
    <t>All Other Causes K</t>
  </si>
  <si>
    <t>All Other Causes L</t>
  </si>
  <si>
    <t>age</t>
  </si>
  <si>
    <t>e1</t>
  </si>
  <si>
    <t>e2</t>
  </si>
  <si>
    <t>te</t>
  </si>
  <si>
    <t>agegp</t>
  </si>
  <si>
    <t>death1</t>
  </si>
  <si>
    <t>Infant_Mortality</t>
  </si>
  <si>
    <t>All_Other_Causes_M</t>
  </si>
  <si>
    <t>All_Other_Causes_O</t>
  </si>
  <si>
    <t>All_Other_Causes_Q</t>
  </si>
  <si>
    <t>All_Other_Causes_R</t>
  </si>
  <si>
    <t>All_other_cancers</t>
  </si>
  <si>
    <t>Breast_cancer</t>
  </si>
  <si>
    <t>COVID_19</t>
  </si>
  <si>
    <t>Chronic_liver_disease_and_cirrho</t>
  </si>
  <si>
    <t>Chronic_lower_respiratory_diseas</t>
  </si>
  <si>
    <t>Colorectal_Cancer</t>
  </si>
  <si>
    <t>Diabetes_mellitus</t>
  </si>
  <si>
    <t>HIV_AIDS</t>
  </si>
  <si>
    <t>Heart_disease</t>
  </si>
  <si>
    <t>Kidney_Disease</t>
  </si>
  <si>
    <t>Lung_cancer</t>
  </si>
  <si>
    <t>Opioid_Overdose</t>
  </si>
  <si>
    <t>Other_Diseases_of_the_genitourin</t>
  </si>
  <si>
    <t>Other_Infectious_Diseases</t>
  </si>
  <si>
    <t>All_Other_Causes_D</t>
  </si>
  <si>
    <t>Other_circulatory_diseases</t>
  </si>
  <si>
    <t>Other_respiratory_diseases</t>
  </si>
  <si>
    <t>Other_unintentional_injuries</t>
  </si>
  <si>
    <t>Perinatal_conditions</t>
  </si>
  <si>
    <t>All_Other_Causes_E</t>
  </si>
  <si>
    <t>All_Other_Causes_F</t>
  </si>
  <si>
    <t>All_Other_Causes_G</t>
  </si>
  <si>
    <t>All_Other_Causes_H</t>
  </si>
  <si>
    <t>All_Other_Causes_K</t>
  </si>
  <si>
    <t>All_Other_Causes_L</t>
  </si>
  <si>
    <t>0</t>
  </si>
  <si>
    <t>01-04</t>
  </si>
  <si>
    <t>05-09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</si>
  <si>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</si>
  <si>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</si>
  <si>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</si>
  <si>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</si>
  <si>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</si>
  <si>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</si>
  <si>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</si>
  <si>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</si>
  <si>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</si>
  <si>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</si>
  <si>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</si>
  <si>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</si>
  <si>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</si>
  <si>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</si>
  <si>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</si>
  <si>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85+</t>
  </si>
  <si>
    <t>ARRIAGA TABLE:</t>
  </si>
  <si>
    <t>COUNTS GROUP 1:</t>
  </si>
  <si>
    <t>FROM BOTTOM ROW OF ARRIAGA TABLES:</t>
  </si>
  <si>
    <t>CREATED NEW CATEGORIES BY SUMMING:</t>
  </si>
  <si>
    <t>Chronic Disease</t>
  </si>
  <si>
    <t>Cancer</t>
  </si>
  <si>
    <t>All Other</t>
  </si>
  <si>
    <t>Rank:</t>
  </si>
  <si>
    <t>*</t>
  </si>
  <si>
    <t>Other Causes besides Top Ones</t>
  </si>
  <si>
    <t>Injuries</t>
  </si>
  <si>
    <t>Infectious Disease</t>
  </si>
  <si>
    <t>Stroke and Circulatory Disease</t>
  </si>
  <si>
    <t>Other Infectious Disease</t>
  </si>
  <si>
    <t>Other Causes</t>
  </si>
  <si>
    <t>COMBINE INTO 10-YEAR AGE RANGES:</t>
  </si>
  <si>
    <t>counts:</t>
  </si>
  <si>
    <t>le contribution:</t>
  </si>
  <si>
    <t>Other (besides heart disease, cancer, infant mort, and opioid overdose)</t>
  </si>
  <si>
    <t>Grouped Categories:</t>
  </si>
  <si>
    <t>Other (besides Heart Disease and Homicide)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</si>
</sst>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Top Contributors to the LE Gap Between Black and Non-Black Residents, 2010-2023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'Over Time 1'!$C$2</c:f>
              <c:strCache>
                <c:ptCount val="1"/>
                <c:pt idx="0">
                  <c:v>Infant Mortality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1'!$C$3:$C$15</c:f>
              <c:numCache>
                <c:formatCode>General</c:formatCode>
                <c:ptCount val="13"/>
                <c:pt idx="0">
                  <c:v>0.65508052755665425</c:v>
                </c:pt>
                <c:pt idx="1">
                  <c:v>0.90868962908222206</c:v>
                </c:pt>
                <c:pt idx="2">
                  <c:v>0.80501348291917574</c:v>
                </c:pt>
                <c:pt idx="3">
                  <c:v>0.87271921416071974</c:v>
                </c:pt>
                <c:pt idx="4">
                  <c:v>0.60918783760161999</c:v>
                </c:pt>
                <c:pt idx="5">
                  <c:v>0.8668859414238681</c:v>
                </c:pt>
                <c:pt idx="6">
                  <c:v>0.84144741887583352</c:v>
                </c:pt>
                <c:pt idx="7">
                  <c:v>0.74626418807688899</c:v>
                </c:pt>
                <c:pt idx="8">
                  <c:v>0.8456084770528578</c:v>
                </c:pt>
                <c:pt idx="9">
                  <c:v>0.58224040992984039</c:v>
                </c:pt>
                <c:pt idx="10">
                  <c:v>0.68125586620363021</c:v>
                </c:pt>
                <c:pt idx="11">
                  <c:v>0.37226095494973843</c:v>
                </c:pt>
                <c:pt idx="12">
                  <c:v>0.42412107099103741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C7-427C-918F-1A672F1F5C23}"/>
            </c:ext>
          </c:extLst>
        </c:ser>
        <c:ser>
          <c:idx val="6"/>
          <c:order val="1"/>
          <c:tx>
            <c:strRef>
              <c:f>'Over Time 1'!$H$2</c:f>
              <c:strCache>
                <c:ptCount val="1"/>
                <c:pt idx="0">
                  <c:v>All other cancers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1'!$H$3:$H$15</c:f>
              <c:numCache>
                <c:formatCode>General</c:formatCode>
                <c:ptCount val="13"/>
                <c:pt idx="0">
                  <c:v>0.78555656020115161</c:v>
                </c:pt>
                <c:pt idx="1">
                  <c:v>0.67816586118642663</c:v>
                </c:pt>
                <c:pt idx="2">
                  <c:v>0.70036560879204612</c:v>
                </c:pt>
                <c:pt idx="3">
                  <c:v>0.71695407398994626</c:v>
                </c:pt>
                <c:pt idx="4">
                  <c:v>0.72504412780647165</c:v>
                </c:pt>
                <c:pt idx="5">
                  <c:v>0.73714341575367259</c:v>
                </c:pt>
                <c:pt idx="6">
                  <c:v>0.75872483165269911</c:v>
                </c:pt>
                <c:pt idx="7">
                  <c:v>0.65136038428375465</c:v>
                </c:pt>
                <c:pt idx="8">
                  <c:v>0.58911527496195637</c:v>
                </c:pt>
                <c:pt idx="9">
                  <c:v>0.73668709193617654</c:v>
                </c:pt>
                <c:pt idx="10">
                  <c:v>0.51249527437664932</c:v>
                </c:pt>
                <c:pt idx="11">
                  <c:v>0.57457609854340852</c:v>
                </c:pt>
                <c:pt idx="12">
                  <c:v>0.56705670255141261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C7-427C-918F-1A672F1F5C23}"/>
            </c:ext>
          </c:extLst>
        </c:ser>
        <c:ser>
          <c:idx val="8"/>
          <c:order val="2"/>
          <c:tx>
            <c:strRef>
              <c:f>'Over Time 1'!$J$2</c:f>
              <c:strCache>
                <c:ptCount val="1"/>
                <c:pt idx="0">
                  <c:v>COVID-19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1'!$J$3:$J$15</c:f>
              <c:numCache>
                <c:formatCode>General</c:formatCode>
                <c:ptCount val="13"/>
                <c:pt idx="10">
                  <c:v>0.4007631812119139</c:v>
                </c:pt>
                <c:pt idx="11">
                  <c:v>0.54261516108682928</c:v>
                </c:pt>
                <c:pt idx="12">
                  <c:v>0.42203764175922037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6C7-427C-918F-1A672F1F5C23}"/>
            </c:ext>
          </c:extLst>
        </c:ser>
        <c:ser>
          <c:idx val="12"/>
          <c:order val="3"/>
          <c:tx>
            <c:strRef>
              <c:f>'Over Time 1'!$N$2</c:f>
              <c:strCache>
                <c:ptCount val="1"/>
                <c:pt idx="0">
                  <c:v>Accidents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1'!$N$3:$N$15</c:f>
              <c:numCache>
                <c:formatCode>General</c:formatCode>
                <c:ptCount val="13"/>
                <c:pt idx="0">
                  <c:v>0.20552049874132186</c:v>
                </c:pt>
                <c:pt idx="1">
                  <c:v>0.17385744327377528</c:v>
                </c:pt>
                <c:pt idx="2">
                  <c:v>0.25911156936928414</c:v>
                </c:pt>
                <c:pt idx="3">
                  <c:v>0.27054807261847519</c:v>
                </c:pt>
                <c:pt idx="4">
                  <c:v>0.29751080994283113</c:v>
                </c:pt>
                <c:pt idx="5">
                  <c:v>0.23779585230078815</c:v>
                </c:pt>
                <c:pt idx="6">
                  <c:v>0.22194875861607635</c:v>
                </c:pt>
                <c:pt idx="7">
                  <c:v>0.41161372681250263</c:v>
                </c:pt>
                <c:pt idx="8">
                  <c:v>0.35870868419994817</c:v>
                </c:pt>
                <c:pt idx="9">
                  <c:v>0.29724572898764645</c:v>
                </c:pt>
                <c:pt idx="10">
                  <c:v>0.59804194275444678</c:v>
                </c:pt>
                <c:pt idx="11">
                  <c:v>0.40843247626048784</c:v>
                </c:pt>
                <c:pt idx="12">
                  <c:v>0.55735729104246678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6C7-427C-918F-1A672F1F5C23}"/>
            </c:ext>
          </c:extLst>
        </c:ser>
        <c:ser>
          <c:idx val="15"/>
          <c:order val="4"/>
          <c:tx>
            <c:strRef>
              <c:f>'Over Time 1'!$Q$2</c:f>
              <c:strCache>
                <c:ptCount val="1"/>
                <c:pt idx="0">
                  <c:v>Heart disease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1'!$Q$3:$Q$15</c:f>
              <c:numCache>
                <c:formatCode>General</c:formatCode>
                <c:ptCount val="13"/>
                <c:pt idx="0">
                  <c:v>1.9361531706520079</c:v>
                </c:pt>
                <c:pt idx="1">
                  <c:v>1.6081983369007375</c:v>
                </c:pt>
                <c:pt idx="2">
                  <c:v>1.9058300958707686</c:v>
                </c:pt>
                <c:pt idx="3">
                  <c:v>1.8159190759370862</c:v>
                </c:pt>
                <c:pt idx="4">
                  <c:v>1.8707538223928868</c:v>
                </c:pt>
                <c:pt idx="5">
                  <c:v>1.7897668958493163</c:v>
                </c:pt>
                <c:pt idx="6">
                  <c:v>1.7856388648861592</c:v>
                </c:pt>
                <c:pt idx="7">
                  <c:v>1.6894271796422069</c:v>
                </c:pt>
                <c:pt idx="8">
                  <c:v>2.1502548837592022</c:v>
                </c:pt>
                <c:pt idx="9">
                  <c:v>2.0277126004702577</c:v>
                </c:pt>
                <c:pt idx="10">
                  <c:v>1.8403397085070436</c:v>
                </c:pt>
                <c:pt idx="11">
                  <c:v>1.8468017637701815</c:v>
                </c:pt>
                <c:pt idx="12">
                  <c:v>1.9113581985463204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86C7-427C-918F-1A672F1F5C23}"/>
            </c:ext>
          </c:extLst>
        </c:ser>
        <c:ser>
          <c:idx val="16"/>
          <c:order val="5"/>
          <c:tx>
            <c:strRef>
              <c:f>'Over Time 1'!$R$2</c:f>
              <c:strCache>
                <c:ptCount val="1"/>
                <c:pt idx="0">
                  <c:v>Homicide</c:v>
                </c:pt>
              </c:strCache>
            </c:strRef>
          </c:tx>
          <c:spPr>
            <a:solidFill>
              <a:schemeClr val="tx2">
                <a:lumMod val="75000"/>
                <a:lumOff val="2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1'!$R$3:$R$15</c:f>
              <c:numCache>
                <c:formatCode>General</c:formatCode>
                <c:ptCount val="13"/>
                <c:pt idx="0">
                  <c:v>1.2173596291596527</c:v>
                </c:pt>
                <c:pt idx="1">
                  <c:v>1.1246427022984555</c:v>
                </c:pt>
                <c:pt idx="2">
                  <c:v>1.3464715424536975</c:v>
                </c:pt>
                <c:pt idx="3">
                  <c:v>1.2403439541940777</c:v>
                </c:pt>
                <c:pt idx="4">
                  <c:v>1.3219953965835909</c:v>
                </c:pt>
                <c:pt idx="5">
                  <c:v>1.5877595178143469</c:v>
                </c:pt>
                <c:pt idx="6">
                  <c:v>2.2654614007019096</c:v>
                </c:pt>
                <c:pt idx="7">
                  <c:v>2.0747207432797299</c:v>
                </c:pt>
                <c:pt idx="8">
                  <c:v>1.7896486740365396</c:v>
                </c:pt>
                <c:pt idx="9">
                  <c:v>1.6475839890816155</c:v>
                </c:pt>
                <c:pt idx="10">
                  <c:v>2.2463198699879396</c:v>
                </c:pt>
                <c:pt idx="11">
                  <c:v>1.656383333429454</c:v>
                </c:pt>
                <c:pt idx="12">
                  <c:v>2.0571616195766622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86C7-427C-918F-1A672F1F5C23}"/>
            </c:ext>
          </c:extLst>
        </c:ser>
        <c:ser>
          <c:idx val="19"/>
          <c:order val="6"/>
          <c:tx>
            <c:strRef>
              <c:f>'Over Time 1'!$U$2</c:f>
              <c:strCache>
                <c:ptCount val="1"/>
                <c:pt idx="0">
                  <c:v>Lung cancer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1'!$U$3:$U$15</c:f>
              <c:numCache>
                <c:formatCode>General</c:formatCode>
                <c:ptCount val="13"/>
                <c:pt idx="0">
                  <c:v>0.44066825755172223</c:v>
                </c:pt>
                <c:pt idx="1">
                  <c:v>0.43605418728581041</c:v>
                </c:pt>
                <c:pt idx="2">
                  <c:v>0.469609910385135</c:v>
                </c:pt>
                <c:pt idx="3">
                  <c:v>0.46662598566111541</c:v>
                </c:pt>
                <c:pt idx="4">
                  <c:v>0.47362073274289734</c:v>
                </c:pt>
                <c:pt idx="5">
                  <c:v>0.42831652407138698</c:v>
                </c:pt>
                <c:pt idx="6">
                  <c:v>0.4416994329118723</c:v>
                </c:pt>
                <c:pt idx="7">
                  <c:v>0.36455529591574931</c:v>
                </c:pt>
                <c:pt idx="8">
                  <c:v>0.37098821933091125</c:v>
                </c:pt>
                <c:pt idx="9">
                  <c:v>0.32037781997530695</c:v>
                </c:pt>
                <c:pt idx="10">
                  <c:v>0.2609278375489128</c:v>
                </c:pt>
                <c:pt idx="11">
                  <c:v>0.32226674393795657</c:v>
                </c:pt>
                <c:pt idx="12">
                  <c:v>0.2527390999769184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86C7-427C-918F-1A672F1F5C23}"/>
            </c:ext>
          </c:extLst>
        </c:ser>
        <c:ser>
          <c:idx val="20"/>
          <c:order val="7"/>
          <c:tx>
            <c:strRef>
              <c:f>'Over Time 1'!$V$2</c:f>
              <c:strCache>
                <c:ptCount val="1"/>
                <c:pt idx="0">
                  <c:v>Opioid Overdose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1'!$V$3:$V$15</c:f>
              <c:numCache>
                <c:formatCode>General</c:formatCode>
                <c:ptCount val="13"/>
                <c:pt idx="0">
                  <c:v>4.9161445557184782E-2</c:v>
                </c:pt>
                <c:pt idx="1">
                  <c:v>0.11074804807942186</c:v>
                </c:pt>
                <c:pt idx="2">
                  <c:v>0.11645418312048574</c:v>
                </c:pt>
                <c:pt idx="3">
                  <c:v>0.15200803947781075</c:v>
                </c:pt>
                <c:pt idx="4">
                  <c:v>0.21040957635765772</c:v>
                </c:pt>
                <c:pt idx="5">
                  <c:v>0.1884215225171815</c:v>
                </c:pt>
                <c:pt idx="6">
                  <c:v>0.5041464359150889</c:v>
                </c:pt>
                <c:pt idx="7">
                  <c:v>0.56704306341351085</c:v>
                </c:pt>
                <c:pt idx="8">
                  <c:v>0.63450829112491114</c:v>
                </c:pt>
                <c:pt idx="9">
                  <c:v>0.87420927144167637</c:v>
                </c:pt>
                <c:pt idx="10">
                  <c:v>1.096141937872217</c:v>
                </c:pt>
                <c:pt idx="11">
                  <c:v>1.0259225512659682</c:v>
                </c:pt>
                <c:pt idx="12">
                  <c:v>1.5221542966813744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86C7-427C-918F-1A672F1F5C23}"/>
            </c:ext>
          </c:extLst>
        </c:ser>
        <c:ser>
          <c:idx val="29"/>
          <c:order val="8"/>
          <c:tx>
            <c:strRef>
              <c:f>'Over Time 1'!$AE$2</c:f>
              <c:strCache>
                <c:ptCount val="1"/>
                <c:pt idx="0">
                  <c:v>Stroke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1'!$AE$3:$AE$15</c:f>
              <c:numCache>
                <c:formatCode>General</c:formatCode>
                <c:ptCount val="13"/>
                <c:pt idx="0">
                  <c:v>0.3061418737987629</c:v>
                </c:pt>
                <c:pt idx="1">
                  <c:v>0.38573141767667585</c:v>
                </c:pt>
                <c:pt idx="2">
                  <c:v>0.27057876771501421</c:v>
                </c:pt>
                <c:pt idx="3">
                  <c:v>0.39947023844988261</c:v>
                </c:pt>
                <c:pt idx="4">
                  <c:v>0.4044391048989725</c:v>
                </c:pt>
                <c:pt idx="5">
                  <c:v>0.41297415055242648</c:v>
                </c:pt>
                <c:pt idx="6">
                  <c:v>0.39021628694206195</c:v>
                </c:pt>
                <c:pt idx="7">
                  <c:v>0.44940356577629165</c:v>
                </c:pt>
                <c:pt idx="8">
                  <c:v>0.51250359837105708</c:v>
                </c:pt>
                <c:pt idx="9">
                  <c:v>0.4615977019127947</c:v>
                </c:pt>
                <c:pt idx="10">
                  <c:v>0.51806328034124571</c:v>
                </c:pt>
                <c:pt idx="11">
                  <c:v>0.43869582419778508</c:v>
                </c:pt>
                <c:pt idx="12">
                  <c:v>0.41796844623118545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86C7-427C-918F-1A672F1F5C23}"/>
            </c:ext>
          </c:extLst>
        </c:ser>
        <c:ser>
          <c:idx val="0"/>
          <c:order val="9"/>
          <c:tx>
            <c:strRef>
              <c:f>'Over Time 1'!$AO$2</c:f>
              <c:strCache>
                <c:ptCount val="1"/>
                <c:pt idx="0">
                  <c:v>Other Causes besides Top Ones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1'!$AO$3:$AO$15</c:f>
              <c:numCache>
                <c:formatCode>General</c:formatCode>
                <c:ptCount val="13"/>
                <c:pt idx="0">
                  <c:v>3.0178171889064256</c:v>
                </c:pt>
                <c:pt idx="1">
                  <c:v>3.2977319669483185</c:v>
                </c:pt>
                <c:pt idx="2">
                  <c:v>2.9554022387677832</c:v>
                </c:pt>
                <c:pt idx="3">
                  <c:v>2.8763840531560025</c:v>
                </c:pt>
                <c:pt idx="4">
                  <c:v>3.1428713572814866</c:v>
                </c:pt>
                <c:pt idx="5">
                  <c:v>3.3657588502631119</c:v>
                </c:pt>
                <c:pt idx="6">
                  <c:v>3.4226011642204068</c:v>
                </c:pt>
                <c:pt idx="7">
                  <c:v>3.5417957882663558</c:v>
                </c:pt>
                <c:pt idx="8">
                  <c:v>3.8754775428240396</c:v>
                </c:pt>
                <c:pt idx="9">
                  <c:v>3.4401426901717156</c:v>
                </c:pt>
                <c:pt idx="10">
                  <c:v>3.827974712968774</c:v>
                </c:pt>
                <c:pt idx="11">
                  <c:v>3.7105747290203066</c:v>
                </c:pt>
                <c:pt idx="12">
                  <c:v>3.8448467064500447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86C7-427C-918F-1A672F1F5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9523472"/>
        <c:axId val="639522032"/>
      </c:barChart>
      <c:catAx>
        <c:axId val="63952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522032"/>
        <c:crosses val="autoZero"/>
        <c:auto val="1"/>
        <c:lblAlgn val="ctr"/>
        <c:lblOffset val="100"/>
        <c:noMultiLvlLbl val="0"/>
      </c:catAx>
      <c:valAx>
        <c:axId val="6395220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523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Grouped Contributors to the LE</a:t>
            </a:r>
            <a:r>
              <a:rPr lang="en-US" baseline="0"/>
              <a:t> Gap Between Black and Non-Black Residents, 2010-2023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'Over Time 1'!$C$2</c:f>
              <c:strCache>
                <c:ptCount val="1"/>
                <c:pt idx="0">
                  <c:v>Infant Mortality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1'!$C$3:$C$15</c:f>
              <c:numCache>
                <c:formatCode>General</c:formatCode>
                <c:ptCount val="13"/>
                <c:pt idx="0">
                  <c:v>0.65508052755665425</c:v>
                </c:pt>
                <c:pt idx="1">
                  <c:v>0.90868962908222206</c:v>
                </c:pt>
                <c:pt idx="2">
                  <c:v>0.80501348291917574</c:v>
                </c:pt>
                <c:pt idx="3">
                  <c:v>0.87271921416071974</c:v>
                </c:pt>
                <c:pt idx="4">
                  <c:v>0.60918783760161999</c:v>
                </c:pt>
                <c:pt idx="5">
                  <c:v>0.8668859414238681</c:v>
                </c:pt>
                <c:pt idx="6">
                  <c:v>0.84144741887583352</c:v>
                </c:pt>
                <c:pt idx="7">
                  <c:v>0.74626418807688899</c:v>
                </c:pt>
                <c:pt idx="8">
                  <c:v>0.8456084770528578</c:v>
                </c:pt>
                <c:pt idx="9">
                  <c:v>0.58224040992984039</c:v>
                </c:pt>
                <c:pt idx="10">
                  <c:v>0.68125586620363021</c:v>
                </c:pt>
                <c:pt idx="11">
                  <c:v>0.37226095494973843</c:v>
                </c:pt>
                <c:pt idx="12">
                  <c:v>0.42412107099103741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52-4BCC-925D-A8C998E60DE6}"/>
            </c:ext>
          </c:extLst>
        </c:ser>
        <c:ser>
          <c:idx val="8"/>
          <c:order val="1"/>
          <c:tx>
            <c:strRef>
              <c:f>'Over Time 1'!$J$2</c:f>
              <c:strCache>
                <c:ptCount val="1"/>
                <c:pt idx="0">
                  <c:v>COVID-19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1'!$J$3:$J$15</c:f>
              <c:numCache>
                <c:formatCode>General</c:formatCode>
                <c:ptCount val="13"/>
                <c:pt idx="10">
                  <c:v>0.4007631812119139</c:v>
                </c:pt>
                <c:pt idx="11">
                  <c:v>0.54261516108682928</c:v>
                </c:pt>
                <c:pt idx="12">
                  <c:v>0.42203764175922037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52-4BCC-925D-A8C998E60DE6}"/>
            </c:ext>
          </c:extLst>
        </c:ser>
        <c:ser>
          <c:idx val="12"/>
          <c:order val="2"/>
          <c:tx>
            <c:strRef>
              <c:f>'Over Time 1'!$N$2</c:f>
              <c:strCache>
                <c:ptCount val="1"/>
                <c:pt idx="0">
                  <c:v>Accidents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1'!$AT$3:$AT$15</c:f>
              <c:numCache>
                <c:formatCode>General</c:formatCode>
                <c:ptCount val="13"/>
                <c:pt idx="0">
                  <c:v>0.22871035864139216</c:v>
                </c:pt>
                <c:pt idx="1">
                  <c:v>0.22629876407119681</c:v>
                </c:pt>
                <c:pt idx="2">
                  <c:v>0.2875362707763634</c:v>
                </c:pt>
                <c:pt idx="3">
                  <c:v>0.36559713885606043</c:v>
                </c:pt>
                <c:pt idx="4">
                  <c:v>0.33406332121158633</c:v>
                </c:pt>
                <c:pt idx="5">
                  <c:v>0.2870402856203495</c:v>
                </c:pt>
                <c:pt idx="6">
                  <c:v>0.28521451683374077</c:v>
                </c:pt>
                <c:pt idx="7">
                  <c:v>0.4890037608435725</c:v>
                </c:pt>
                <c:pt idx="8">
                  <c:v>0.40451912345253738</c:v>
                </c:pt>
                <c:pt idx="9">
                  <c:v>0.36605801862044124</c:v>
                </c:pt>
                <c:pt idx="10">
                  <c:v>0.63772997753752259</c:v>
                </c:pt>
                <c:pt idx="11">
                  <c:v>0.4759654742146972</c:v>
                </c:pt>
                <c:pt idx="12">
                  <c:v>0.60554930090335224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52-4BCC-925D-A8C998E60DE6}"/>
            </c:ext>
          </c:extLst>
        </c:ser>
        <c:ser>
          <c:idx val="15"/>
          <c:order val="3"/>
          <c:tx>
            <c:strRef>
              <c:f>'Over Time 1'!$Q$2</c:f>
              <c:strCache>
                <c:ptCount val="1"/>
                <c:pt idx="0">
                  <c:v>Heart disease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1'!$Q$3:$Q$15</c:f>
              <c:numCache>
                <c:formatCode>General</c:formatCode>
                <c:ptCount val="13"/>
                <c:pt idx="0">
                  <c:v>1.9361531706520079</c:v>
                </c:pt>
                <c:pt idx="1">
                  <c:v>1.6081983369007375</c:v>
                </c:pt>
                <c:pt idx="2">
                  <c:v>1.9058300958707686</c:v>
                </c:pt>
                <c:pt idx="3">
                  <c:v>1.8159190759370862</c:v>
                </c:pt>
                <c:pt idx="4">
                  <c:v>1.8707538223928868</c:v>
                </c:pt>
                <c:pt idx="5">
                  <c:v>1.7897668958493163</c:v>
                </c:pt>
                <c:pt idx="6">
                  <c:v>1.7856388648861592</c:v>
                </c:pt>
                <c:pt idx="7">
                  <c:v>1.6894271796422069</c:v>
                </c:pt>
                <c:pt idx="8">
                  <c:v>2.1502548837592022</c:v>
                </c:pt>
                <c:pt idx="9">
                  <c:v>2.0277126004702577</c:v>
                </c:pt>
                <c:pt idx="10">
                  <c:v>1.8403397085070436</c:v>
                </c:pt>
                <c:pt idx="11">
                  <c:v>1.8468017637701815</c:v>
                </c:pt>
                <c:pt idx="12">
                  <c:v>1.9113581985463204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52-4BCC-925D-A8C998E60DE6}"/>
            </c:ext>
          </c:extLst>
        </c:ser>
        <c:ser>
          <c:idx val="16"/>
          <c:order val="4"/>
          <c:tx>
            <c:strRef>
              <c:f>'Over Time 1'!$R$2</c:f>
              <c:strCache>
                <c:ptCount val="1"/>
                <c:pt idx="0">
                  <c:v>Homicide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1'!$R$3:$R$15</c:f>
              <c:numCache>
                <c:formatCode>General</c:formatCode>
                <c:ptCount val="13"/>
                <c:pt idx="0">
                  <c:v>1.2173596291596527</c:v>
                </c:pt>
                <c:pt idx="1">
                  <c:v>1.1246427022984555</c:v>
                </c:pt>
                <c:pt idx="2">
                  <c:v>1.3464715424536975</c:v>
                </c:pt>
                <c:pt idx="3">
                  <c:v>1.2403439541940777</c:v>
                </c:pt>
                <c:pt idx="4">
                  <c:v>1.3219953965835909</c:v>
                </c:pt>
                <c:pt idx="5">
                  <c:v>1.5877595178143469</c:v>
                </c:pt>
                <c:pt idx="6">
                  <c:v>2.2654614007019096</c:v>
                </c:pt>
                <c:pt idx="7">
                  <c:v>2.0747207432797299</c:v>
                </c:pt>
                <c:pt idx="8">
                  <c:v>1.7896486740365396</c:v>
                </c:pt>
                <c:pt idx="9">
                  <c:v>1.6475839890816155</c:v>
                </c:pt>
                <c:pt idx="10">
                  <c:v>2.2463198699879396</c:v>
                </c:pt>
                <c:pt idx="11">
                  <c:v>1.656383333429454</c:v>
                </c:pt>
                <c:pt idx="12">
                  <c:v>2.0571616195766622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52-4BCC-925D-A8C998E60DE6}"/>
            </c:ext>
          </c:extLst>
        </c:ser>
        <c:ser>
          <c:idx val="20"/>
          <c:order val="5"/>
          <c:tx>
            <c:strRef>
              <c:f>'Over Time 1'!$V$2</c:f>
              <c:strCache>
                <c:ptCount val="1"/>
                <c:pt idx="0">
                  <c:v>Opioid Overdose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1'!$V$3:$V$15</c:f>
              <c:numCache>
                <c:formatCode>General</c:formatCode>
                <c:ptCount val="13"/>
                <c:pt idx="0">
                  <c:v>4.9161445557184782E-2</c:v>
                </c:pt>
                <c:pt idx="1">
                  <c:v>0.11074804807942186</c:v>
                </c:pt>
                <c:pt idx="2">
                  <c:v>0.11645418312048574</c:v>
                </c:pt>
                <c:pt idx="3">
                  <c:v>0.15200803947781075</c:v>
                </c:pt>
                <c:pt idx="4">
                  <c:v>0.21040957635765772</c:v>
                </c:pt>
                <c:pt idx="5">
                  <c:v>0.1884215225171815</c:v>
                </c:pt>
                <c:pt idx="6">
                  <c:v>0.5041464359150889</c:v>
                </c:pt>
                <c:pt idx="7">
                  <c:v>0.56704306341351085</c:v>
                </c:pt>
                <c:pt idx="8">
                  <c:v>0.63450829112491114</c:v>
                </c:pt>
                <c:pt idx="9">
                  <c:v>0.87420927144167637</c:v>
                </c:pt>
                <c:pt idx="10">
                  <c:v>1.096141937872217</c:v>
                </c:pt>
                <c:pt idx="11">
                  <c:v>1.0259225512659682</c:v>
                </c:pt>
                <c:pt idx="12">
                  <c:v>1.5221542966813744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B52-4BCC-925D-A8C998E60DE6}"/>
            </c:ext>
          </c:extLst>
        </c:ser>
        <c:ser>
          <c:idx val="29"/>
          <c:order val="6"/>
          <c:tx>
            <c:v>Stroke and Circ. Disease</c:v>
          </c:tx>
          <c:spPr>
            <a:solidFill>
              <a:srgbClr val="FF0000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1'!$AQ$3:$AQ$15</c:f>
              <c:numCache>
                <c:formatCode>General</c:formatCode>
                <c:ptCount val="13"/>
                <c:pt idx="0">
                  <c:v>0.53444391985894479</c:v>
                </c:pt>
                <c:pt idx="1">
                  <c:v>0.69047209391703956</c:v>
                </c:pt>
                <c:pt idx="2">
                  <c:v>0.48979789840376375</c:v>
                </c:pt>
                <c:pt idx="3">
                  <c:v>0.68675979673148246</c:v>
                </c:pt>
                <c:pt idx="4">
                  <c:v>0.71980943749779625</c:v>
                </c:pt>
                <c:pt idx="5">
                  <c:v>0.70483381651296639</c:v>
                </c:pt>
                <c:pt idx="6">
                  <c:v>0.68267129636239532</c:v>
                </c:pt>
                <c:pt idx="7">
                  <c:v>0.77752613944022908</c:v>
                </c:pt>
                <c:pt idx="8">
                  <c:v>0.90450886065633118</c:v>
                </c:pt>
                <c:pt idx="9">
                  <c:v>0.78728124881893291</c:v>
                </c:pt>
                <c:pt idx="10">
                  <c:v>0.85780321454418429</c:v>
                </c:pt>
                <c:pt idx="11">
                  <c:v>0.85735351903976409</c:v>
                </c:pt>
                <c:pt idx="12">
                  <c:v>0.72056685198808501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B52-4BCC-925D-A8C998E60DE6}"/>
            </c:ext>
          </c:extLst>
        </c:ser>
        <c:ser>
          <c:idx val="2"/>
          <c:order val="7"/>
          <c:tx>
            <c:v>Cancer</c:v>
          </c:tx>
          <c:spPr>
            <a:solidFill>
              <a:srgbClr val="FFFF00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1'!$AR$3:$AR$15</c:f>
              <c:numCache>
                <c:formatCode>General</c:formatCode>
                <c:ptCount val="13"/>
                <c:pt idx="0">
                  <c:v>1.5974281011433258</c:v>
                </c:pt>
                <c:pt idx="1">
                  <c:v>1.4562655105033844</c:v>
                </c:pt>
                <c:pt idx="2">
                  <c:v>1.58113934541999</c:v>
                </c:pt>
                <c:pt idx="3">
                  <c:v>1.5217782608038777</c:v>
                </c:pt>
                <c:pt idx="4">
                  <c:v>1.5451596804375729</c:v>
                </c:pt>
                <c:pt idx="5">
                  <c:v>1.6246653141009952</c:v>
                </c:pt>
                <c:pt idx="6">
                  <c:v>1.599739542591097</c:v>
                </c:pt>
                <c:pt idx="7">
                  <c:v>1.3649096454629825</c:v>
                </c:pt>
                <c:pt idx="8">
                  <c:v>1.3444192910127035</c:v>
                </c:pt>
                <c:pt idx="9">
                  <c:v>1.4606656304700834</c:v>
                </c:pt>
                <c:pt idx="10">
                  <c:v>0.99095161822254429</c:v>
                </c:pt>
                <c:pt idx="11">
                  <c:v>1.1308889267379307</c:v>
                </c:pt>
                <c:pt idx="12">
                  <c:v>1.0817267067569778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52-4BCC-925D-A8C998E60DE6}"/>
            </c:ext>
          </c:extLst>
        </c:ser>
        <c:ser>
          <c:idx val="3"/>
          <c:order val="8"/>
          <c:tx>
            <c:strRef>
              <c:f>'Over Time 1'!$O$2</c:f>
              <c:strCache>
                <c:ptCount val="1"/>
                <c:pt idx="0">
                  <c:v>Diabetes mellitus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1'!$O$3:$O$15</c:f>
              <c:numCache>
                <c:formatCode>General</c:formatCode>
                <c:ptCount val="13"/>
                <c:pt idx="0">
                  <c:v>0.19190404422355664</c:v>
                </c:pt>
                <c:pt idx="1">
                  <c:v>0.26047960076670701</c:v>
                </c:pt>
                <c:pt idx="2">
                  <c:v>0.24076859052978294</c:v>
                </c:pt>
                <c:pt idx="3">
                  <c:v>0.25180417434377778</c:v>
                </c:pt>
                <c:pt idx="4">
                  <c:v>0.30028759050338977</c:v>
                </c:pt>
                <c:pt idx="5">
                  <c:v>0.31657276894077002</c:v>
                </c:pt>
                <c:pt idx="6">
                  <c:v>0.35730345734527008</c:v>
                </c:pt>
                <c:pt idx="7">
                  <c:v>0.32470859500905408</c:v>
                </c:pt>
                <c:pt idx="8">
                  <c:v>0.33577463501189886</c:v>
                </c:pt>
                <c:pt idx="9">
                  <c:v>0.27886437402533287</c:v>
                </c:pt>
                <c:pt idx="10">
                  <c:v>0.39829458008310281</c:v>
                </c:pt>
                <c:pt idx="11">
                  <c:v>0.31909718775316109</c:v>
                </c:pt>
                <c:pt idx="12">
                  <c:v>0.34447203294353107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B52-4BCC-925D-A8C998E60DE6}"/>
            </c:ext>
          </c:extLst>
        </c:ser>
        <c:ser>
          <c:idx val="4"/>
          <c:order val="9"/>
          <c:tx>
            <c:strRef>
              <c:f>'Over Time 1'!$L$2</c:f>
              <c:strCache>
                <c:ptCount val="1"/>
                <c:pt idx="0">
                  <c:v>Chronic lower respiratory disease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1'!$L$3:$L$15</c:f>
              <c:numCache>
                <c:formatCode>General</c:formatCode>
                <c:ptCount val="13"/>
                <c:pt idx="0">
                  <c:v>0.23245756355811509</c:v>
                </c:pt>
                <c:pt idx="1">
                  <c:v>0.19186392165384986</c:v>
                </c:pt>
                <c:pt idx="2">
                  <c:v>0.23888622931080056</c:v>
                </c:pt>
                <c:pt idx="3">
                  <c:v>0.22698903465502471</c:v>
                </c:pt>
                <c:pt idx="4">
                  <c:v>0.20779164527428684</c:v>
                </c:pt>
                <c:pt idx="5">
                  <c:v>0.34346730522143626</c:v>
                </c:pt>
                <c:pt idx="6">
                  <c:v>0.25372789123028822</c:v>
                </c:pt>
                <c:pt idx="7">
                  <c:v>0.36448700154767366</c:v>
                </c:pt>
                <c:pt idx="8">
                  <c:v>0.37005705085955387</c:v>
                </c:pt>
                <c:pt idx="9">
                  <c:v>0.41416702615358703</c:v>
                </c:pt>
                <c:pt idx="10">
                  <c:v>0.30805764587209256</c:v>
                </c:pt>
                <c:pt idx="11">
                  <c:v>0.29950237786783018</c:v>
                </c:pt>
                <c:pt idx="12">
                  <c:v>0.332079114286016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B52-4BCC-925D-A8C998E60DE6}"/>
            </c:ext>
          </c:extLst>
        </c:ser>
        <c:ser>
          <c:idx val="5"/>
          <c:order val="10"/>
          <c:tx>
            <c:strRef>
              <c:f>'Over Time 1'!$T$2</c:f>
              <c:strCache>
                <c:ptCount val="1"/>
                <c:pt idx="0">
                  <c:v>Kidney Disease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1'!$T$3:$T$15</c:f>
              <c:numCache>
                <c:formatCode>General</c:formatCode>
                <c:ptCount val="13"/>
                <c:pt idx="0">
                  <c:v>0.25849163731620572</c:v>
                </c:pt>
                <c:pt idx="1">
                  <c:v>0.26058998255802329</c:v>
                </c:pt>
                <c:pt idx="2">
                  <c:v>0.26176330676231235</c:v>
                </c:pt>
                <c:pt idx="3">
                  <c:v>0.22759526726047788</c:v>
                </c:pt>
                <c:pt idx="4">
                  <c:v>0.25236501104290926</c:v>
                </c:pt>
                <c:pt idx="5">
                  <c:v>0.24186923141493369</c:v>
                </c:pt>
                <c:pt idx="6">
                  <c:v>0.25783174974987422</c:v>
                </c:pt>
                <c:pt idx="7">
                  <c:v>0.28274599923764071</c:v>
                </c:pt>
                <c:pt idx="8">
                  <c:v>0.26534558386742496</c:v>
                </c:pt>
                <c:pt idx="9">
                  <c:v>0.25740488549149365</c:v>
                </c:pt>
                <c:pt idx="10">
                  <c:v>0.23393095714384834</c:v>
                </c:pt>
                <c:pt idx="11">
                  <c:v>0.27975725413021457</c:v>
                </c:pt>
                <c:pt idx="12">
                  <c:v>0.30637754639043446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B52-4BCC-925D-A8C998E60DE6}"/>
            </c:ext>
          </c:extLst>
        </c:ser>
        <c:ser>
          <c:idx val="6"/>
          <c:order val="11"/>
          <c:tx>
            <c:strRef>
              <c:f>'Over Time 1'!$AF$2</c:f>
              <c:strCache>
                <c:ptCount val="1"/>
                <c:pt idx="0">
                  <c:v>Suicide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1'!$AF$3:$AF$15</c:f>
              <c:numCache>
                <c:formatCode>General</c:formatCode>
                <c:ptCount val="13"/>
                <c:pt idx="0">
                  <c:v>-8.7860704912755994E-2</c:v>
                </c:pt>
                <c:pt idx="1">
                  <c:v>3.6275277505701434E-2</c:v>
                </c:pt>
                <c:pt idx="2">
                  <c:v>-4.2197776355596003E-2</c:v>
                </c:pt>
                <c:pt idx="3">
                  <c:v>-4.0498095430402635E-2</c:v>
                </c:pt>
                <c:pt idx="4">
                  <c:v>-3.3616372976496542E-2</c:v>
                </c:pt>
                <c:pt idx="5">
                  <c:v>-2.2469869108445541E-2</c:v>
                </c:pt>
                <c:pt idx="6">
                  <c:v>-7.4899748675164524E-2</c:v>
                </c:pt>
                <c:pt idx="7">
                  <c:v>-1.6679014942195536E-2</c:v>
                </c:pt>
                <c:pt idx="8">
                  <c:v>3.2401515776518133E-2</c:v>
                </c:pt>
                <c:pt idx="9">
                  <c:v>-7.2778411232881743E-2</c:v>
                </c:pt>
                <c:pt idx="10">
                  <c:v>8.5481772815513071E-2</c:v>
                </c:pt>
                <c:pt idx="11">
                  <c:v>4.9814684105771632E-2</c:v>
                </c:pt>
                <c:pt idx="12">
                  <c:v>2.7034185155872621E-3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B52-4BCC-925D-A8C998E60DE6}"/>
            </c:ext>
          </c:extLst>
        </c:ser>
        <c:ser>
          <c:idx val="9"/>
          <c:order val="12"/>
          <c:tx>
            <c:strRef>
              <c:f>'Over Time 1'!$V$2</c:f>
              <c:strCache>
                <c:ptCount val="1"/>
                <c:pt idx="0">
                  <c:v>Opioid Overdose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1'!$V$3:$V$15</c:f>
              <c:numCache>
                <c:formatCode>General</c:formatCode>
                <c:ptCount val="13"/>
                <c:pt idx="0">
                  <c:v>4.9161445557184782E-2</c:v>
                </c:pt>
                <c:pt idx="1">
                  <c:v>0.11074804807942186</c:v>
                </c:pt>
                <c:pt idx="2">
                  <c:v>0.11645418312048574</c:v>
                </c:pt>
                <c:pt idx="3">
                  <c:v>0.15200803947781075</c:v>
                </c:pt>
                <c:pt idx="4">
                  <c:v>0.21040957635765772</c:v>
                </c:pt>
                <c:pt idx="5">
                  <c:v>0.1884215225171815</c:v>
                </c:pt>
                <c:pt idx="6">
                  <c:v>0.5041464359150889</c:v>
                </c:pt>
                <c:pt idx="7">
                  <c:v>0.56704306341351085</c:v>
                </c:pt>
                <c:pt idx="8">
                  <c:v>0.63450829112491114</c:v>
                </c:pt>
                <c:pt idx="9">
                  <c:v>0.87420927144167637</c:v>
                </c:pt>
                <c:pt idx="10">
                  <c:v>1.096141937872217</c:v>
                </c:pt>
                <c:pt idx="11">
                  <c:v>1.0259225512659682</c:v>
                </c:pt>
                <c:pt idx="12">
                  <c:v>1.5221542966813744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B52-4BCC-925D-A8C998E60DE6}"/>
            </c:ext>
          </c:extLst>
        </c:ser>
        <c:ser>
          <c:idx val="10"/>
          <c:order val="13"/>
          <c:tx>
            <c:strRef>
              <c:f>'Over Time 1'!$P$2</c:f>
              <c:strCache>
                <c:ptCount val="1"/>
                <c:pt idx="0">
                  <c:v>HIV/AIDS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1'!$P$3:$P$15</c:f>
              <c:numCache>
                <c:formatCode>General</c:formatCode>
                <c:ptCount val="13"/>
                <c:pt idx="0">
                  <c:v>0.32047367822914469</c:v>
                </c:pt>
                <c:pt idx="1">
                  <c:v>0.21430727910071795</c:v>
                </c:pt>
                <c:pt idx="2">
                  <c:v>0.14953444543208613</c:v>
                </c:pt>
                <c:pt idx="3">
                  <c:v>0.18113433858090794</c:v>
                </c:pt>
                <c:pt idx="4">
                  <c:v>0.17651986063384806</c:v>
                </c:pt>
                <c:pt idx="5">
                  <c:v>0.19202480046191187</c:v>
                </c:pt>
                <c:pt idx="6">
                  <c:v>0.13241684694834044</c:v>
                </c:pt>
                <c:pt idx="7">
                  <c:v>0.1488996007348917</c:v>
                </c:pt>
                <c:pt idx="8">
                  <c:v>0.16672042780814514</c:v>
                </c:pt>
                <c:pt idx="9">
                  <c:v>0.11022559232944983</c:v>
                </c:pt>
                <c:pt idx="10">
                  <c:v>0.10761148359321455</c:v>
                </c:pt>
                <c:pt idx="11">
                  <c:v>5.1719223379336543E-2</c:v>
                </c:pt>
                <c:pt idx="12">
                  <c:v>9.2145142666845412E-2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6B52-4BCC-925D-A8C998E60DE6}"/>
            </c:ext>
          </c:extLst>
        </c:ser>
        <c:ser>
          <c:idx val="11"/>
          <c:order val="14"/>
          <c:tx>
            <c:strRef>
              <c:f>'Over Time 1'!$AS$2</c:f>
              <c:strCache>
                <c:ptCount val="1"/>
                <c:pt idx="0">
                  <c:v>Other Infectious Disease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1'!$AS$3:$AS$15</c:f>
              <c:numCache>
                <c:formatCode>General</c:formatCode>
                <c:ptCount val="13"/>
                <c:pt idx="0">
                  <c:v>0.43001810451143063</c:v>
                </c:pt>
                <c:pt idx="1">
                  <c:v>0.41462296649891017</c:v>
                </c:pt>
                <c:pt idx="2">
                  <c:v>0.39557888606147562</c:v>
                </c:pt>
                <c:pt idx="3">
                  <c:v>0.29542314250086749</c:v>
                </c:pt>
                <c:pt idx="4">
                  <c:v>0.274289997921705</c:v>
                </c:pt>
                <c:pt idx="5">
                  <c:v>0.3381285260950968</c:v>
                </c:pt>
                <c:pt idx="6">
                  <c:v>0.42735857869059335</c:v>
                </c:pt>
                <c:pt idx="7">
                  <c:v>0.26666795926686898</c:v>
                </c:pt>
                <c:pt idx="8">
                  <c:v>0.3724658845987614</c:v>
                </c:pt>
                <c:pt idx="9">
                  <c:v>0.24683909944349908</c:v>
                </c:pt>
                <c:pt idx="10">
                  <c:v>0.35118482858204386</c:v>
                </c:pt>
                <c:pt idx="11">
                  <c:v>0.32061576933996233</c:v>
                </c:pt>
                <c:pt idx="12">
                  <c:v>0.36456956576065136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B52-4BCC-925D-A8C998E60DE6}"/>
            </c:ext>
          </c:extLst>
        </c:ser>
        <c:ser>
          <c:idx val="0"/>
          <c:order val="15"/>
          <c:tx>
            <c:v>Other Causes</c:v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1'!$AU$3:$AU$15</c:f>
              <c:numCache>
                <c:formatCode>General</c:formatCode>
                <c:ptCount val="13"/>
                <c:pt idx="0">
                  <c:v>0.80070465689065073</c:v>
                </c:pt>
                <c:pt idx="1">
                  <c:v>1.0183836451224528</c:v>
                </c:pt>
                <c:pt idx="2">
                  <c:v>0.74254249156196106</c:v>
                </c:pt>
                <c:pt idx="3">
                  <c:v>0.72972287317839624</c:v>
                </c:pt>
                <c:pt idx="4">
                  <c:v>0.94096636503681186</c:v>
                </c:pt>
                <c:pt idx="5">
                  <c:v>0.89575544689474029</c:v>
                </c:pt>
                <c:pt idx="6">
                  <c:v>1.057500028178062</c:v>
                </c:pt>
                <c:pt idx="7">
                  <c:v>0.98592173634366664</c:v>
                </c:pt>
                <c:pt idx="8">
                  <c:v>1.1163657314618658</c:v>
                </c:pt>
                <c:pt idx="9">
                  <c:v>1.0543056903269841</c:v>
                </c:pt>
                <c:pt idx="10">
                  <c:v>1.1175309841093908</c:v>
                </c:pt>
                <c:pt idx="11">
                  <c:v>1.2329952066012508</c:v>
                </c:pt>
                <c:pt idx="12">
                  <c:v>1.1918334581385275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B52-4BCC-925D-A8C998E60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9523472"/>
        <c:axId val="639522032"/>
      </c:barChart>
      <c:catAx>
        <c:axId val="63952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522032"/>
        <c:crosses val="autoZero"/>
        <c:auto val="1"/>
        <c:lblAlgn val="ctr"/>
        <c:lblOffset val="100"/>
        <c:noMultiLvlLbl val="0"/>
      </c:catAx>
      <c:valAx>
        <c:axId val="6395220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523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General Grouped Contributors to the LE Gap Between Black and Non-Black Residents, 2010-2023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'Over Time 1'!$C$2</c:f>
              <c:strCache>
                <c:ptCount val="1"/>
                <c:pt idx="0">
                  <c:v>Infant Mortality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1'!$C$3:$C$15</c:f>
              <c:numCache>
                <c:formatCode>General</c:formatCode>
                <c:ptCount val="13"/>
                <c:pt idx="0">
                  <c:v>0.65508052755665425</c:v>
                </c:pt>
                <c:pt idx="1">
                  <c:v>0.90868962908222206</c:v>
                </c:pt>
                <c:pt idx="2">
                  <c:v>0.80501348291917574</c:v>
                </c:pt>
                <c:pt idx="3">
                  <c:v>0.87271921416071974</c:v>
                </c:pt>
                <c:pt idx="4">
                  <c:v>0.60918783760161999</c:v>
                </c:pt>
                <c:pt idx="5">
                  <c:v>0.8668859414238681</c:v>
                </c:pt>
                <c:pt idx="6">
                  <c:v>0.84144741887583352</c:v>
                </c:pt>
                <c:pt idx="7">
                  <c:v>0.74626418807688899</c:v>
                </c:pt>
                <c:pt idx="8">
                  <c:v>0.8456084770528578</c:v>
                </c:pt>
                <c:pt idx="9">
                  <c:v>0.58224040992984039</c:v>
                </c:pt>
                <c:pt idx="10">
                  <c:v>0.68125586620363021</c:v>
                </c:pt>
                <c:pt idx="11">
                  <c:v>0.37226095494973843</c:v>
                </c:pt>
                <c:pt idx="12">
                  <c:v>0.42412107099103741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3A-4E60-9EE4-A3AD9EFC0EC3}"/>
            </c:ext>
          </c:extLst>
        </c:ser>
        <c:ser>
          <c:idx val="11"/>
          <c:order val="1"/>
          <c:tx>
            <c:strRef>
              <c:f>'Over Time 1'!$AY$2</c:f>
              <c:strCache>
                <c:ptCount val="1"/>
                <c:pt idx="0">
                  <c:v>Infectious Disease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1'!$AY$3:$AY$15</c:f>
              <c:numCache>
                <c:formatCode>General</c:formatCode>
                <c:ptCount val="13"/>
                <c:pt idx="0">
                  <c:v>0.75049178274057526</c:v>
                </c:pt>
                <c:pt idx="1">
                  <c:v>0.62893024559962818</c:v>
                </c:pt>
                <c:pt idx="2">
                  <c:v>0.54511333149356178</c:v>
                </c:pt>
                <c:pt idx="3">
                  <c:v>0.47655748108177542</c:v>
                </c:pt>
                <c:pt idx="4">
                  <c:v>0.45080985855555306</c:v>
                </c:pt>
                <c:pt idx="5">
                  <c:v>0.53015332655700864</c:v>
                </c:pt>
                <c:pt idx="6">
                  <c:v>0.55977542563893379</c:v>
                </c:pt>
                <c:pt idx="7">
                  <c:v>0.41556756000176065</c:v>
                </c:pt>
                <c:pt idx="8">
                  <c:v>0.53918631240690651</c:v>
                </c:pt>
                <c:pt idx="9">
                  <c:v>0.35706469177294892</c:v>
                </c:pt>
                <c:pt idx="10">
                  <c:v>0.8595594933871723</c:v>
                </c:pt>
                <c:pt idx="11">
                  <c:v>0.91495015380612821</c:v>
                </c:pt>
                <c:pt idx="12">
                  <c:v>0.87875235018671716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53A-4E60-9EE4-A3AD9EFC0EC3}"/>
            </c:ext>
          </c:extLst>
        </c:ser>
        <c:ser>
          <c:idx val="2"/>
          <c:order val="2"/>
          <c:tx>
            <c:v>Chronic Disease</c:v>
          </c:tx>
          <c:spPr>
            <a:solidFill>
              <a:srgbClr val="C00000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1'!$AW$3:$AW$15</c:f>
              <c:numCache>
                <c:formatCode>General</c:formatCode>
                <c:ptCount val="13"/>
                <c:pt idx="0">
                  <c:v>4.7983118966790927</c:v>
                </c:pt>
                <c:pt idx="1">
                  <c:v>4.5192071950643955</c:v>
                </c:pt>
                <c:pt idx="2">
                  <c:v>4.7366579856652109</c:v>
                </c:pt>
                <c:pt idx="3">
                  <c:v>4.7416674582169787</c:v>
                </c:pt>
                <c:pt idx="4">
                  <c:v>4.91468829735763</c:v>
                </c:pt>
                <c:pt idx="5">
                  <c:v>5.0403304806742364</c:v>
                </c:pt>
                <c:pt idx="6">
                  <c:v>5.0033512114458878</c:v>
                </c:pt>
                <c:pt idx="7">
                  <c:v>4.8438944870636211</c:v>
                </c:pt>
                <c:pt idx="8">
                  <c:v>5.5225271276145014</c:v>
                </c:pt>
                <c:pt idx="9">
                  <c:v>5.323570950600141</c:v>
                </c:pt>
                <c:pt idx="10">
                  <c:v>4.6868327734984563</c:v>
                </c:pt>
                <c:pt idx="11">
                  <c:v>4.7831058870428187</c:v>
                </c:pt>
                <c:pt idx="12">
                  <c:v>4.8022883735854176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53A-4E60-9EE4-A3AD9EFC0EC3}"/>
            </c:ext>
          </c:extLst>
        </c:ser>
        <c:ser>
          <c:idx val="3"/>
          <c:order val="3"/>
          <c:tx>
            <c:strRef>
              <c:f>'Over Time 1'!$AX$2</c:f>
              <c:strCache>
                <c:ptCount val="1"/>
                <c:pt idx="0">
                  <c:v>Injuries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1'!$AX$3:$AX$15</c:f>
              <c:numCache>
                <c:formatCode>General</c:formatCode>
                <c:ptCount val="13"/>
                <c:pt idx="0">
                  <c:v>1.4073707284454737</c:v>
                </c:pt>
                <c:pt idx="1">
                  <c:v>1.4979647919547756</c:v>
                </c:pt>
                <c:pt idx="2">
                  <c:v>1.7082642199949507</c:v>
                </c:pt>
                <c:pt idx="3">
                  <c:v>1.7174510370975462</c:v>
                </c:pt>
                <c:pt idx="4">
                  <c:v>1.8328519211763385</c:v>
                </c:pt>
                <c:pt idx="5">
                  <c:v>2.0407514568434326</c:v>
                </c:pt>
                <c:pt idx="6">
                  <c:v>2.9799226047755751</c:v>
                </c:pt>
                <c:pt idx="7">
                  <c:v>3.1140885525946178</c:v>
                </c:pt>
                <c:pt idx="8">
                  <c:v>2.8610776043905064</c:v>
                </c:pt>
                <c:pt idx="9">
                  <c:v>2.8150728679108514</c:v>
                </c:pt>
                <c:pt idx="10">
                  <c:v>4.0656735582131924</c:v>
                </c:pt>
                <c:pt idx="11">
                  <c:v>3.2080860430158911</c:v>
                </c:pt>
                <c:pt idx="12">
                  <c:v>4.1875686356769757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53A-4E60-9EE4-A3AD9EFC0EC3}"/>
            </c:ext>
          </c:extLst>
        </c:ser>
        <c:ser>
          <c:idx val="0"/>
          <c:order val="4"/>
          <c:tx>
            <c:v>Other Causes</c:v>
          </c:tx>
          <c:spPr>
            <a:solidFill>
              <a:schemeClr val="bg2">
                <a:lumMod val="7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'Over Time 1'!$A$3:$A$15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1'!$AZ$3:$AZ$15</c:f>
              <c:numCache>
                <c:formatCode>General</c:formatCode>
                <c:ptCount val="13"/>
                <c:pt idx="0">
                  <c:v>0.84411717788870344</c:v>
                </c:pt>
                <c:pt idx="1">
                  <c:v>1.0465080365217003</c:v>
                </c:pt>
                <c:pt idx="2">
                  <c:v>0.79314932931899929</c:v>
                </c:pt>
                <c:pt idx="3">
                  <c:v>0.7428512929548734</c:v>
                </c:pt>
                <c:pt idx="4">
                  <c:v>0.96930515118323013</c:v>
                </c:pt>
                <c:pt idx="5">
                  <c:v>0.91806076138058335</c:v>
                </c:pt>
                <c:pt idx="6">
                  <c:v>1.0918775846506055</c:v>
                </c:pt>
                <c:pt idx="7">
                  <c:v>1.0048453476414334</c:v>
                </c:pt>
                <c:pt idx="8">
                  <c:v>1.1518722624440898</c:v>
                </c:pt>
                <c:pt idx="9">
                  <c:v>1.1100778398760547</c:v>
                </c:pt>
                <c:pt idx="10">
                  <c:v>1.1484150268415161</c:v>
                </c:pt>
                <c:pt idx="11">
                  <c:v>1.261398979130788</c:v>
                </c:pt>
                <c:pt idx="12">
                  <c:v>1.232421274998081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53A-4E60-9EE4-A3AD9EFC0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9523472"/>
        <c:axId val="639522032"/>
      </c:barChart>
      <c:catAx>
        <c:axId val="63952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522032"/>
        <c:crosses val="autoZero"/>
        <c:auto val="1"/>
        <c:lblAlgn val="ctr"/>
        <c:lblOffset val="100"/>
        <c:noMultiLvlLbl val="0"/>
      </c:catAx>
      <c:valAx>
        <c:axId val="6395220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523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Cause of Death Ranks Over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560681980868079E-3"/>
          <c:y val="0.13144941439914551"/>
          <c:w val="0.92199599791761566"/>
          <c:h val="0.8397696278596164"/>
        </c:manualLayout>
      </c:layout>
      <c:lineChart>
        <c:grouping val="standard"/>
        <c:varyColors val="0"/>
        <c:ser>
          <c:idx val="0"/>
          <c:order val="0"/>
          <c:spPr>
            <a:ln w="38100" cap="sq">
              <a:solidFill>
                <a:schemeClr val="accent5">
                  <a:lumMod val="60000"/>
                  <a:lumOff val="40000"/>
                  <a:alpha val="90000"/>
                </a:schemeClr>
              </a:solidFill>
              <a:bevel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  <a:alpha val="67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2'!$C$18:$C$30</c:f>
              <c:numCache>
                <c:formatCode>General</c:formatCode>
                <c:ptCount val="13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10</c:v>
                </c:pt>
                <c:pt idx="12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C-4D05-8907-43928CE8D555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2'!$D$18:$D$30</c:f>
              <c:numCache>
                <c:formatCode>General</c:formatCode>
                <c:ptCount val="13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23</c:v>
                </c:pt>
                <c:pt idx="6">
                  <c:v>23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27</c:v>
                </c:pt>
                <c:pt idx="11">
                  <c:v>28</c:v>
                </c:pt>
                <c:pt idx="12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C-4D05-8907-43928CE8D555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2'!$E$18:$E$30</c:f>
              <c:numCache>
                <c:formatCode>General</c:formatCode>
                <c:ptCount val="13"/>
                <c:pt idx="0">
                  <c:v>29</c:v>
                </c:pt>
                <c:pt idx="1">
                  <c:v>31</c:v>
                </c:pt>
                <c:pt idx="2">
                  <c:v>29</c:v>
                </c:pt>
                <c:pt idx="3">
                  <c:v>31</c:v>
                </c:pt>
                <c:pt idx="4">
                  <c:v>30</c:v>
                </c:pt>
                <c:pt idx="5">
                  <c:v>26</c:v>
                </c:pt>
                <c:pt idx="6">
                  <c:v>30</c:v>
                </c:pt>
                <c:pt idx="7">
                  <c:v>31</c:v>
                </c:pt>
                <c:pt idx="8">
                  <c:v>32</c:v>
                </c:pt>
                <c:pt idx="9">
                  <c:v>32</c:v>
                </c:pt>
                <c:pt idx="10">
                  <c:v>34</c:v>
                </c:pt>
                <c:pt idx="11">
                  <c:v>32</c:v>
                </c:pt>
                <c:pt idx="12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C-4D05-8907-43928CE8D555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2'!$F$18:$F$30</c:f>
              <c:numCache>
                <c:formatCode>General</c:formatCode>
                <c:ptCount val="13"/>
                <c:pt idx="0">
                  <c:v>30</c:v>
                </c:pt>
                <c:pt idx="1">
                  <c:v>28</c:v>
                </c:pt>
                <c:pt idx="2">
                  <c:v>27</c:v>
                </c:pt>
                <c:pt idx="3">
                  <c:v>27</c:v>
                </c:pt>
                <c:pt idx="4">
                  <c:v>24</c:v>
                </c:pt>
                <c:pt idx="5">
                  <c:v>32</c:v>
                </c:pt>
                <c:pt idx="6">
                  <c:v>27</c:v>
                </c:pt>
                <c:pt idx="7">
                  <c:v>27</c:v>
                </c:pt>
                <c:pt idx="8">
                  <c:v>26</c:v>
                </c:pt>
                <c:pt idx="9">
                  <c:v>28</c:v>
                </c:pt>
                <c:pt idx="10">
                  <c:v>30</c:v>
                </c:pt>
                <c:pt idx="11">
                  <c:v>30</c:v>
                </c:pt>
                <c:pt idx="12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C-4D05-8907-43928CE8D555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2'!$G$18:$G$30</c:f>
              <c:numCache>
                <c:formatCode>General</c:formatCode>
                <c:ptCount val="13"/>
                <c:pt idx="0">
                  <c:v>19</c:v>
                </c:pt>
                <c:pt idx="1">
                  <c:v>12</c:v>
                </c:pt>
                <c:pt idx="2">
                  <c:v>23</c:v>
                </c:pt>
                <c:pt idx="3">
                  <c:v>22</c:v>
                </c:pt>
                <c:pt idx="4">
                  <c:v>23</c:v>
                </c:pt>
                <c:pt idx="5">
                  <c:v>25</c:v>
                </c:pt>
                <c:pt idx="6">
                  <c:v>26</c:v>
                </c:pt>
                <c:pt idx="7">
                  <c:v>20</c:v>
                </c:pt>
                <c:pt idx="8">
                  <c:v>23</c:v>
                </c:pt>
                <c:pt idx="9">
                  <c:v>24</c:v>
                </c:pt>
                <c:pt idx="10">
                  <c:v>16</c:v>
                </c:pt>
                <c:pt idx="11">
                  <c:v>20</c:v>
                </c:pt>
                <c:pt idx="12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5C-4D05-8907-43928CE8D555}"/>
            </c:ext>
          </c:extLst>
        </c:ser>
        <c:ser>
          <c:idx val="5"/>
          <c:order val="5"/>
          <c:spPr>
            <a:ln w="38100" cap="sq">
              <a:solidFill>
                <a:schemeClr val="accent4">
                  <a:alpha val="90000"/>
                </a:schemeClr>
              </a:solidFill>
              <a:bevel/>
            </a:ln>
            <a:effectLst/>
          </c:spPr>
          <c:marker>
            <c:symbol val="circle"/>
            <c:size val="25"/>
            <c:spPr>
              <a:solidFill>
                <a:schemeClr val="accent4">
                  <a:alpha val="67000"/>
                </a:schemeClr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2'!$H$18:$H$30</c:f>
              <c:numCache>
                <c:formatCode>General</c:formatCode>
                <c:ptCount val="13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B5C-4D05-8907-43928CE8D555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2'!$I$18:$I$30</c:f>
              <c:numCache>
                <c:formatCode>General</c:formatCode>
                <c:ptCount val="13"/>
                <c:pt idx="0">
                  <c:v>12</c:v>
                </c:pt>
                <c:pt idx="1">
                  <c:v>16</c:v>
                </c:pt>
                <c:pt idx="2">
                  <c:v>13</c:v>
                </c:pt>
                <c:pt idx="3">
                  <c:v>13</c:v>
                </c:pt>
                <c:pt idx="4">
                  <c:v>17</c:v>
                </c:pt>
                <c:pt idx="5">
                  <c:v>15</c:v>
                </c:pt>
                <c:pt idx="6">
                  <c:v>14</c:v>
                </c:pt>
                <c:pt idx="7">
                  <c:v>17</c:v>
                </c:pt>
                <c:pt idx="8">
                  <c:v>15</c:v>
                </c:pt>
                <c:pt idx="9">
                  <c:v>13</c:v>
                </c:pt>
                <c:pt idx="10">
                  <c:v>20</c:v>
                </c:pt>
                <c:pt idx="11">
                  <c:v>19</c:v>
                </c:pt>
                <c:pt idx="12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B5C-4D05-8907-43928CE8D555}"/>
            </c:ext>
          </c:extLst>
        </c:ser>
        <c:ser>
          <c:idx val="7"/>
          <c:order val="7"/>
          <c:spPr>
            <a:ln w="38100" cap="sq">
              <a:solidFill>
                <a:schemeClr val="tx1">
                  <a:lumMod val="50000"/>
                  <a:lumOff val="50000"/>
                  <a:alpha val="90000"/>
                </a:schemeClr>
              </a:solidFill>
              <a:bevel/>
            </a:ln>
            <a:effectLst/>
          </c:spPr>
          <c:marker>
            <c:symbol val="circle"/>
            <c:size val="25"/>
            <c:spPr>
              <a:solidFill>
                <a:schemeClr val="tx1">
                  <a:lumMod val="50000"/>
                  <a:lumOff val="50000"/>
                  <a:alpha val="67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2'!$J$18:$J$30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8</c:v>
                </c:pt>
                <c:pt idx="11">
                  <c:v>5</c:v>
                </c:pt>
                <c:pt idx="12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B5C-4D05-8907-43928CE8D555}"/>
            </c:ext>
          </c:extLst>
        </c:ser>
        <c:ser>
          <c:idx val="8"/>
          <c:order val="8"/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2'!$K$18:$K$30</c:f>
              <c:numCache>
                <c:formatCode>General</c:formatCode>
                <c:ptCount val="13"/>
                <c:pt idx="0">
                  <c:v>32</c:v>
                </c:pt>
                <c:pt idx="1">
                  <c:v>25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33</c:v>
                </c:pt>
                <c:pt idx="6">
                  <c:v>32</c:v>
                </c:pt>
                <c:pt idx="7">
                  <c:v>34</c:v>
                </c:pt>
                <c:pt idx="8">
                  <c:v>35</c:v>
                </c:pt>
                <c:pt idx="9">
                  <c:v>33</c:v>
                </c:pt>
                <c:pt idx="10">
                  <c:v>35</c:v>
                </c:pt>
                <c:pt idx="11">
                  <c:v>34</c:v>
                </c:pt>
                <c:pt idx="12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B5C-4D05-8907-43928CE8D555}"/>
            </c:ext>
          </c:extLst>
        </c:ser>
        <c:ser>
          <c:idx val="9"/>
          <c:order val="9"/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2'!$L$18:$L$30</c:f>
              <c:numCache>
                <c:formatCode>General</c:formatCode>
                <c:ptCount val="13"/>
                <c:pt idx="0">
                  <c:v>10</c:v>
                </c:pt>
                <c:pt idx="1">
                  <c:v>13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7</c:v>
                </c:pt>
                <c:pt idx="6">
                  <c:v>13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11</c:v>
                </c:pt>
                <c:pt idx="11">
                  <c:v>13</c:v>
                </c:pt>
                <c:pt idx="12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B5C-4D05-8907-43928CE8D555}"/>
            </c:ext>
          </c:extLst>
        </c:ser>
        <c:ser>
          <c:idx val="10"/>
          <c:order val="10"/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2'!$M$18:$M$30</c:f>
              <c:numCache>
                <c:formatCode>General</c:formatCode>
                <c:ptCount val="13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17</c:v>
                </c:pt>
                <c:pt idx="4">
                  <c:v>15</c:v>
                </c:pt>
                <c:pt idx="5">
                  <c:v>12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23</c:v>
                </c:pt>
                <c:pt idx="11">
                  <c:v>22</c:v>
                </c:pt>
                <c:pt idx="12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AB5C-4D05-8907-43928CE8D555}"/>
            </c:ext>
          </c:extLst>
        </c:ser>
        <c:ser>
          <c:idx val="11"/>
          <c:order val="11"/>
          <c:spPr>
            <a:ln w="38100" cap="sq">
              <a:solidFill>
                <a:srgbClr val="7030A0">
                  <a:alpha val="90000"/>
                </a:srgbClr>
              </a:solidFill>
              <a:bevel/>
            </a:ln>
            <a:effectLst/>
          </c:spPr>
          <c:marker>
            <c:symbol val="circle"/>
            <c:size val="25"/>
            <c:spPr>
              <a:solidFill>
                <a:srgbClr val="7030A0">
                  <a:alpha val="67000"/>
                </a:srgbClr>
              </a:solidFill>
              <a:ln w="9525">
                <a:solidFill>
                  <a:srgbClr val="7030A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2'!$N$18:$N$30</c:f>
              <c:numCache>
                <c:formatCode>General</c:formatCode>
                <c:ptCount val="13"/>
                <c:pt idx="0">
                  <c:v>13</c:v>
                </c:pt>
                <c:pt idx="1">
                  <c:v>15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13</c:v>
                </c:pt>
                <c:pt idx="6">
                  <c:v>15</c:v>
                </c:pt>
                <c:pt idx="7">
                  <c:v>7</c:v>
                </c:pt>
                <c:pt idx="8">
                  <c:v>10</c:v>
                </c:pt>
                <c:pt idx="9">
                  <c:v>10</c:v>
                </c:pt>
                <c:pt idx="10">
                  <c:v>5</c:v>
                </c:pt>
                <c:pt idx="11">
                  <c:v>9</c:v>
                </c:pt>
                <c:pt idx="12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B5C-4D05-8907-43928CE8D555}"/>
            </c:ext>
          </c:extLst>
        </c:ser>
        <c:ser>
          <c:idx val="12"/>
          <c:order val="12"/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2'!$O$18:$O$30</c:f>
              <c:numCache>
                <c:formatCode>General</c:formatCode>
                <c:ptCount val="13"/>
                <c:pt idx="0">
                  <c:v>14</c:v>
                </c:pt>
                <c:pt idx="1">
                  <c:v>10</c:v>
                </c:pt>
                <c:pt idx="2">
                  <c:v>11</c:v>
                </c:pt>
                <c:pt idx="3">
                  <c:v>9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9</c:v>
                </c:pt>
                <c:pt idx="11">
                  <c:v>12</c:v>
                </c:pt>
                <c:pt idx="12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AB5C-4D05-8907-43928CE8D555}"/>
            </c:ext>
          </c:extLst>
        </c:ser>
        <c:ser>
          <c:idx val="13"/>
          <c:order val="13"/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2'!$P$18:$P$30</c:f>
              <c:numCache>
                <c:formatCode>General</c:formatCode>
                <c:ptCount val="13"/>
                <c:pt idx="0">
                  <c:v>6</c:v>
                </c:pt>
                <c:pt idx="1">
                  <c:v>11</c:v>
                </c:pt>
                <c:pt idx="2">
                  <c:v>16</c:v>
                </c:pt>
                <c:pt idx="3">
                  <c:v>14</c:v>
                </c:pt>
                <c:pt idx="4">
                  <c:v>16</c:v>
                </c:pt>
                <c:pt idx="5">
                  <c:v>16</c:v>
                </c:pt>
                <c:pt idx="6">
                  <c:v>20</c:v>
                </c:pt>
                <c:pt idx="7">
                  <c:v>18</c:v>
                </c:pt>
                <c:pt idx="8">
                  <c:v>17</c:v>
                </c:pt>
                <c:pt idx="9">
                  <c:v>20</c:v>
                </c:pt>
                <c:pt idx="10">
                  <c:v>22</c:v>
                </c:pt>
                <c:pt idx="11">
                  <c:v>25</c:v>
                </c:pt>
                <c:pt idx="12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B5C-4D05-8907-43928CE8D555}"/>
            </c:ext>
          </c:extLst>
        </c:ser>
        <c:ser>
          <c:idx val="14"/>
          <c:order val="14"/>
          <c:spPr>
            <a:ln w="38100" cap="sq">
              <a:solidFill>
                <a:schemeClr val="accent6">
                  <a:alpha val="90000"/>
                </a:schemeClr>
              </a:solidFill>
              <a:bevel/>
            </a:ln>
            <a:effectLst/>
          </c:spPr>
          <c:marker>
            <c:symbol val="circle"/>
            <c:size val="25"/>
            <c:spPr>
              <a:solidFill>
                <a:schemeClr val="accent6">
                  <a:alpha val="67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2'!$Q$18:$Q$30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A-AB5C-4D05-8907-43928CE8D555}"/>
            </c:ext>
          </c:extLst>
        </c:ser>
        <c:ser>
          <c:idx val="15"/>
          <c:order val="15"/>
          <c:spPr>
            <a:ln w="34925" cap="sq">
              <a:solidFill>
                <a:schemeClr val="accent2">
                  <a:lumMod val="75000"/>
                  <a:alpha val="90000"/>
                </a:schemeClr>
              </a:solidFill>
              <a:bevel/>
            </a:ln>
            <a:effectLst/>
          </c:spPr>
          <c:marker>
            <c:symbol val="circle"/>
            <c:size val="25"/>
            <c:spPr>
              <a:solidFill>
                <a:srgbClr val="C00000">
                  <a:alpha val="67000"/>
                </a:srgb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2'!$R$18:$R$30</c:f>
              <c:numCache>
                <c:formatCode>General</c:formatCode>
                <c:ptCount val="13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B-AB5C-4D05-8907-43928CE8D555}"/>
            </c:ext>
          </c:extLst>
        </c:ser>
        <c:ser>
          <c:idx val="16"/>
          <c:order val="16"/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2'!$S$18:$S$30</c:f>
              <c:numCache>
                <c:formatCode>General</c:formatCode>
                <c:ptCount val="13"/>
                <c:pt idx="0">
                  <c:v>#N/A</c:v>
                </c:pt>
                <c:pt idx="1">
                  <c:v>33</c:v>
                </c:pt>
                <c:pt idx="2">
                  <c:v>31</c:v>
                </c:pt>
                <c:pt idx="3">
                  <c:v>32</c:v>
                </c:pt>
                <c:pt idx="4">
                  <c:v>31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30</c:v>
                </c:pt>
                <c:pt idx="9">
                  <c:v>30</c:v>
                </c:pt>
                <c:pt idx="10">
                  <c:v>31</c:v>
                </c:pt>
                <c:pt idx="11">
                  <c:v>#N/A</c:v>
                </c:pt>
                <c:pt idx="12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C-AB5C-4D05-8907-43928CE8D555}"/>
            </c:ext>
          </c:extLst>
        </c:ser>
        <c:ser>
          <c:idx val="17"/>
          <c:order val="17"/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2'!$T$18:$T$30</c:f>
              <c:numCache>
                <c:formatCode>General</c:formatCode>
                <c:ptCount val="13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11</c:v>
                </c:pt>
                <c:pt idx="4">
                  <c:v>10</c:v>
                </c:pt>
                <c:pt idx="5">
                  <c:v>11</c:v>
                </c:pt>
                <c:pt idx="6">
                  <c:v>12</c:v>
                </c:pt>
                <c:pt idx="7">
                  <c:v>13</c:v>
                </c:pt>
                <c:pt idx="8">
                  <c:v>12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D-AB5C-4D05-8907-43928CE8D555}"/>
            </c:ext>
          </c:extLst>
        </c:ser>
        <c:ser>
          <c:idx val="18"/>
          <c:order val="18"/>
          <c:spPr>
            <a:ln w="38100" cap="sq">
              <a:solidFill>
                <a:schemeClr val="tx2">
                  <a:lumMod val="50000"/>
                  <a:lumOff val="50000"/>
                </a:schemeClr>
              </a:solidFill>
              <a:bevel/>
            </a:ln>
            <a:effectLst/>
          </c:spPr>
          <c:marker>
            <c:symbol val="circle"/>
            <c:size val="25"/>
            <c:spPr>
              <a:solidFill>
                <a:schemeClr val="tx2">
                  <a:lumMod val="50000"/>
                  <a:lumOff val="50000"/>
                  <a:alpha val="67000"/>
                </a:schemeClr>
              </a:solidFill>
              <a:ln w="9525">
                <a:solidFill>
                  <a:schemeClr val="tx2">
                    <a:lumMod val="50000"/>
                    <a:lumOff val="5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2'!$U$18:$U$30</c:f>
              <c:numCache>
                <c:formatCode>General</c:formatCode>
                <c:ptCount val="13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12</c:v>
                </c:pt>
                <c:pt idx="11">
                  <c:v>11</c:v>
                </c:pt>
                <c:pt idx="12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E-AB5C-4D05-8907-43928CE8D555}"/>
            </c:ext>
          </c:extLst>
        </c:ser>
        <c:ser>
          <c:idx val="19"/>
          <c:order val="19"/>
          <c:spPr>
            <a:ln w="38100" cap="sq">
              <a:solidFill>
                <a:schemeClr val="accent2">
                  <a:lumMod val="60000"/>
                  <a:lumOff val="40000"/>
                  <a:alpha val="90000"/>
                </a:schemeClr>
              </a:solidFill>
              <a:bevel/>
            </a:ln>
            <a:effectLst/>
          </c:spPr>
          <c:marker>
            <c:symbol val="circle"/>
            <c:size val="25"/>
            <c:spPr>
              <a:solidFill>
                <a:schemeClr val="accent2">
                  <a:lumMod val="60000"/>
                  <a:lumOff val="40000"/>
                  <a:alpha val="67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2'!$V$18:$V$30</c:f>
              <c:numCache>
                <c:formatCode>General</c:formatCode>
                <c:ptCount val="13"/>
                <c:pt idx="0">
                  <c:v>24</c:v>
                </c:pt>
                <c:pt idx="1">
                  <c:v>19</c:v>
                </c:pt>
                <c:pt idx="2">
                  <c:v>17</c:v>
                </c:pt>
                <c:pt idx="3">
                  <c:v>16</c:v>
                </c:pt>
                <c:pt idx="4">
                  <c:v>11</c:v>
                </c:pt>
                <c:pt idx="5">
                  <c:v>17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F-AB5C-4D05-8907-43928CE8D555}"/>
            </c:ext>
          </c:extLst>
        </c:ser>
        <c:ser>
          <c:idx val="20"/>
          <c:order val="20"/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2'!$W$18:$W$30</c:f>
              <c:numCache>
                <c:formatCode>General</c:formatCode>
                <c:ptCount val="13"/>
                <c:pt idx="0">
                  <c:v>26</c:v>
                </c:pt>
                <c:pt idx="1">
                  <c:v>32</c:v>
                </c:pt>
                <c:pt idx="2">
                  <c:v>24</c:v>
                </c:pt>
                <c:pt idx="3">
                  <c:v>28</c:v>
                </c:pt>
                <c:pt idx="4">
                  <c:v>28</c:v>
                </c:pt>
                <c:pt idx="5">
                  <c:v>27</c:v>
                </c:pt>
                <c:pt idx="6">
                  <c:v>29</c:v>
                </c:pt>
                <c:pt idx="7">
                  <c:v>28</c:v>
                </c:pt>
                <c:pt idx="8">
                  <c:v>28</c:v>
                </c:pt>
                <c:pt idx="9">
                  <c:v>26</c:v>
                </c:pt>
                <c:pt idx="10">
                  <c:v>29</c:v>
                </c:pt>
                <c:pt idx="11">
                  <c:v>29</c:v>
                </c:pt>
                <c:pt idx="12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0-AB5C-4D05-8907-43928CE8D555}"/>
            </c:ext>
          </c:extLst>
        </c:ser>
        <c:ser>
          <c:idx val="21"/>
          <c:order val="21"/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2'!$X$18:$X$30</c:f>
              <c:numCache>
                <c:formatCode>General</c:formatCode>
                <c:ptCount val="13"/>
                <c:pt idx="0">
                  <c:v>7</c:v>
                </c:pt>
                <c:pt idx="1">
                  <c:v>8</c:v>
                </c:pt>
                <c:pt idx="2">
                  <c:v>6</c:v>
                </c:pt>
                <c:pt idx="3">
                  <c:v>10</c:v>
                </c:pt>
                <c:pt idx="4">
                  <c:v>14</c:v>
                </c:pt>
                <c:pt idx="5">
                  <c:v>14</c:v>
                </c:pt>
                <c:pt idx="6">
                  <c:v>10</c:v>
                </c:pt>
                <c:pt idx="7">
                  <c:v>14</c:v>
                </c:pt>
                <c:pt idx="8">
                  <c:v>14</c:v>
                </c:pt>
                <c:pt idx="9">
                  <c:v>18</c:v>
                </c:pt>
                <c:pt idx="10">
                  <c:v>17</c:v>
                </c:pt>
                <c:pt idx="11">
                  <c:v>15</c:v>
                </c:pt>
                <c:pt idx="12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1-AB5C-4D05-8907-43928CE8D555}"/>
            </c:ext>
          </c:extLst>
        </c:ser>
        <c:ser>
          <c:idx val="22"/>
          <c:order val="22"/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2'!$Y$18:$Y$30</c:f>
              <c:numCache>
                <c:formatCode>General</c:formatCode>
                <c:ptCount val="13"/>
                <c:pt idx="0">
                  <c:v>20</c:v>
                </c:pt>
                <c:pt idx="1">
                  <c:v>23</c:v>
                </c:pt>
                <c:pt idx="2">
                  <c:v>20</c:v>
                </c:pt>
                <c:pt idx="3">
                  <c:v>19</c:v>
                </c:pt>
                <c:pt idx="4">
                  <c:v>21</c:v>
                </c:pt>
                <c:pt idx="5">
                  <c:v>19</c:v>
                </c:pt>
                <c:pt idx="6">
                  <c:v>22</c:v>
                </c:pt>
                <c:pt idx="7">
                  <c:v>21</c:v>
                </c:pt>
                <c:pt idx="8">
                  <c:v>22</c:v>
                </c:pt>
                <c:pt idx="9">
                  <c:v>19</c:v>
                </c:pt>
                <c:pt idx="10">
                  <c:v>25</c:v>
                </c:pt>
                <c:pt idx="11">
                  <c:v>23</c:v>
                </c:pt>
                <c:pt idx="12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2-AB5C-4D05-8907-43928CE8D555}"/>
            </c:ext>
          </c:extLst>
        </c:ser>
        <c:ser>
          <c:idx val="23"/>
          <c:order val="23"/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2'!$Z$18:$Z$30</c:f>
              <c:numCache>
                <c:formatCode>General</c:formatCode>
                <c:ptCount val="13"/>
                <c:pt idx="0">
                  <c:v>11</c:v>
                </c:pt>
                <c:pt idx="1">
                  <c:v>7</c:v>
                </c:pt>
                <c:pt idx="2">
                  <c:v>14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9</c:v>
                </c:pt>
                <c:pt idx="7">
                  <c:v>10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8</c:v>
                </c:pt>
                <c:pt idx="12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3-AB5C-4D05-8907-43928CE8D555}"/>
            </c:ext>
          </c:extLst>
        </c:ser>
        <c:ser>
          <c:idx val="24"/>
          <c:order val="24"/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2'!$AA$18:$AA$30</c:f>
              <c:numCache>
                <c:formatCode>General</c:formatCode>
                <c:ptCount val="13"/>
                <c:pt idx="0">
                  <c:v>25</c:v>
                </c:pt>
                <c:pt idx="1">
                  <c:v>27</c:v>
                </c:pt>
                <c:pt idx="2">
                  <c:v>30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24</c:v>
                </c:pt>
                <c:pt idx="7">
                  <c:v>25</c:v>
                </c:pt>
                <c:pt idx="8">
                  <c:v>20</c:v>
                </c:pt>
                <c:pt idx="9">
                  <c:v>22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4-AB5C-4D05-8907-43928CE8D555}"/>
            </c:ext>
          </c:extLst>
        </c:ser>
        <c:ser>
          <c:idx val="25"/>
          <c:order val="25"/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2'!$AB$18:$AB$30</c:f>
              <c:numCache>
                <c:formatCode>General</c:formatCode>
                <c:ptCount val="13"/>
                <c:pt idx="0">
                  <c:v>28</c:v>
                </c:pt>
                <c:pt idx="1">
                  <c:v>26</c:v>
                </c:pt>
                <c:pt idx="2">
                  <c:v>26</c:v>
                </c:pt>
                <c:pt idx="3">
                  <c:v>20</c:v>
                </c:pt>
                <c:pt idx="4">
                  <c:v>27</c:v>
                </c:pt>
                <c:pt idx="5">
                  <c:v>24</c:v>
                </c:pt>
                <c:pt idx="6">
                  <c:v>25</c:v>
                </c:pt>
                <c:pt idx="7">
                  <c:v>22</c:v>
                </c:pt>
                <c:pt idx="8">
                  <c:v>27</c:v>
                </c:pt>
                <c:pt idx="9">
                  <c:v>25</c:v>
                </c:pt>
                <c:pt idx="10">
                  <c:v>28</c:v>
                </c:pt>
                <c:pt idx="11">
                  <c:v>24</c:v>
                </c:pt>
                <c:pt idx="12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5-AB5C-4D05-8907-43928CE8D555}"/>
            </c:ext>
          </c:extLst>
        </c:ser>
        <c:ser>
          <c:idx val="26"/>
          <c:order val="26"/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2'!$AC$18:$AC$30</c:f>
              <c:numCache>
                <c:formatCode>General</c:formatCode>
                <c:ptCount val="13"/>
                <c:pt idx="0">
                  <c:v>31</c:v>
                </c:pt>
                <c:pt idx="1">
                  <c:v>#N/A</c:v>
                </c:pt>
                <c:pt idx="2">
                  <c:v>#N/A</c:v>
                </c:pt>
                <c:pt idx="3">
                  <c:v>30</c:v>
                </c:pt>
                <c:pt idx="4">
                  <c:v>32</c:v>
                </c:pt>
                <c:pt idx="5">
                  <c:v>31</c:v>
                </c:pt>
                <c:pt idx="6">
                  <c:v>#N/A</c:v>
                </c:pt>
                <c:pt idx="7">
                  <c:v>30</c:v>
                </c:pt>
                <c:pt idx="8">
                  <c:v>33</c:v>
                </c:pt>
                <c:pt idx="9">
                  <c:v>31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6-AB5C-4D05-8907-43928CE8D555}"/>
            </c:ext>
          </c:extLst>
        </c:ser>
        <c:ser>
          <c:idx val="27"/>
          <c:order val="27"/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2'!$AD$18:$AD$30</c:f>
              <c:numCache>
                <c:formatCode>General</c:formatCode>
                <c:ptCount val="13"/>
                <c:pt idx="0">
                  <c:v>17</c:v>
                </c:pt>
                <c:pt idx="1">
                  <c:v>17</c:v>
                </c:pt>
                <c:pt idx="2">
                  <c:v>19</c:v>
                </c:pt>
                <c:pt idx="3">
                  <c:v>23</c:v>
                </c:pt>
                <c:pt idx="4">
                  <c:v>22</c:v>
                </c:pt>
                <c:pt idx="5">
                  <c:v>21</c:v>
                </c:pt>
                <c:pt idx="6">
                  <c:v>19</c:v>
                </c:pt>
                <c:pt idx="7">
                  <c:v>24</c:v>
                </c:pt>
                <c:pt idx="8">
                  <c:v>21</c:v>
                </c:pt>
                <c:pt idx="9">
                  <c:v>23</c:v>
                </c:pt>
                <c:pt idx="10">
                  <c:v>18</c:v>
                </c:pt>
                <c:pt idx="11">
                  <c:v>21</c:v>
                </c:pt>
                <c:pt idx="12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7-AB5C-4D05-8907-43928CE8D555}"/>
            </c:ext>
          </c:extLst>
        </c:ser>
        <c:ser>
          <c:idx val="28"/>
          <c:order val="28"/>
          <c:spPr>
            <a:ln w="38100" cap="sq">
              <a:solidFill>
                <a:srgbClr val="FF0000">
                  <a:alpha val="90000"/>
                </a:srgbClr>
              </a:solidFill>
              <a:bevel/>
            </a:ln>
            <a:effectLst/>
          </c:spPr>
          <c:marker>
            <c:symbol val="circle"/>
            <c:size val="25"/>
            <c:spPr>
              <a:solidFill>
                <a:srgbClr val="FF0000">
                  <a:alpha val="67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2'!$AE$18:$AE$30</c:f>
              <c:numCache>
                <c:formatCode>General</c:formatCode>
                <c:ptCount val="13"/>
                <c:pt idx="0">
                  <c:v>8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7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8-AB5C-4D05-8907-43928CE8D555}"/>
            </c:ext>
          </c:extLst>
        </c:ser>
        <c:ser>
          <c:idx val="29"/>
          <c:order val="29"/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2'!$AF$18:$AF$30</c:f>
              <c:numCache>
                <c:formatCode>General</c:formatCode>
                <c:ptCount val="13"/>
                <c:pt idx="0">
                  <c:v>33</c:v>
                </c:pt>
                <c:pt idx="1">
                  <c:v>29</c:v>
                </c:pt>
                <c:pt idx="2">
                  <c:v>32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33</c:v>
                </c:pt>
                <c:pt idx="8">
                  <c:v>29</c:v>
                </c:pt>
                <c:pt idx="9">
                  <c:v>34</c:v>
                </c:pt>
                <c:pt idx="10">
                  <c:v>24</c:v>
                </c:pt>
                <c:pt idx="11">
                  <c:v>26</c:v>
                </c:pt>
                <c:pt idx="12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9-AB5C-4D05-8907-43928CE8D555}"/>
            </c:ext>
          </c:extLst>
        </c:ser>
        <c:ser>
          <c:idx val="30"/>
          <c:order val="30"/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2'!$AG$18:$AG$30</c:f>
              <c:numCache>
                <c:formatCode>General</c:formatCode>
                <c:ptCount val="13"/>
                <c:pt idx="0">
                  <c:v>18</c:v>
                </c:pt>
                <c:pt idx="1">
                  <c:v>21</c:v>
                </c:pt>
                <c:pt idx="2">
                  <c:v>22</c:v>
                </c:pt>
                <c:pt idx="3">
                  <c:v>24</c:v>
                </c:pt>
                <c:pt idx="4">
                  <c:v>18</c:v>
                </c:pt>
                <c:pt idx="5">
                  <c:v>18</c:v>
                </c:pt>
                <c:pt idx="6">
                  <c:v>17</c:v>
                </c:pt>
                <c:pt idx="7">
                  <c:v>15</c:v>
                </c:pt>
                <c:pt idx="8">
                  <c:v>18</c:v>
                </c:pt>
                <c:pt idx="9">
                  <c:v>16</c:v>
                </c:pt>
                <c:pt idx="10">
                  <c:v>13</c:v>
                </c:pt>
                <c:pt idx="11">
                  <c:v>18</c:v>
                </c:pt>
                <c:pt idx="12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A-AB5C-4D05-8907-43928CE8D555}"/>
            </c:ext>
          </c:extLst>
        </c:ser>
        <c:ser>
          <c:idx val="31"/>
          <c:order val="31"/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2'!$AH$18:$AH$30</c:f>
              <c:numCache>
                <c:formatCode>General</c:formatCode>
                <c:ptCount val="13"/>
                <c:pt idx="0">
                  <c:v>21</c:v>
                </c:pt>
                <c:pt idx="1">
                  <c:v>18</c:v>
                </c:pt>
                <c:pt idx="2">
                  <c:v>21</c:v>
                </c:pt>
                <c:pt idx="3">
                  <c:v>15</c:v>
                </c:pt>
                <c:pt idx="4">
                  <c:v>19</c:v>
                </c:pt>
                <c:pt idx="5">
                  <c:v>20</c:v>
                </c:pt>
                <c:pt idx="6">
                  <c:v>18</c:v>
                </c:pt>
                <c:pt idx="7">
                  <c:v>19</c:v>
                </c:pt>
                <c:pt idx="8">
                  <c:v>19</c:v>
                </c:pt>
                <c:pt idx="9">
                  <c:v>14</c:v>
                </c:pt>
                <c:pt idx="10">
                  <c:v>21</c:v>
                </c:pt>
                <c:pt idx="11">
                  <c:v>7</c:v>
                </c:pt>
                <c:pt idx="12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B-AB5C-4D05-8907-43928CE8D555}"/>
            </c:ext>
          </c:extLst>
        </c:ser>
        <c:ser>
          <c:idx val="32"/>
          <c:order val="32"/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2'!$AI$18:$AI$30</c:f>
              <c:numCache>
                <c:formatCode>General</c:formatCode>
                <c:ptCount val="13"/>
                <c:pt idx="0">
                  <c:v>15</c:v>
                </c:pt>
                <c:pt idx="1">
                  <c:v>22</c:v>
                </c:pt>
                <c:pt idx="2">
                  <c:v>10</c:v>
                </c:pt>
                <c:pt idx="3">
                  <c:v>18</c:v>
                </c:pt>
                <c:pt idx="4">
                  <c:v>13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15</c:v>
                </c:pt>
                <c:pt idx="10">
                  <c:v>15</c:v>
                </c:pt>
                <c:pt idx="11">
                  <c:v>17</c:v>
                </c:pt>
                <c:pt idx="12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C-AB5C-4D05-8907-43928CE8D555}"/>
            </c:ext>
          </c:extLst>
        </c:ser>
        <c:ser>
          <c:idx val="33"/>
          <c:order val="33"/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2'!$AJ$18:$AJ$30</c:f>
              <c:numCache>
                <c:formatCode>General</c:formatCode>
                <c:ptCount val="13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33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34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D-AB5C-4D05-8907-43928CE8D555}"/>
            </c:ext>
          </c:extLst>
        </c:ser>
        <c:ser>
          <c:idx val="34"/>
          <c:order val="34"/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2'!$AK$18:$AK$30</c:f>
              <c:numCache>
                <c:formatCode>General</c:formatCode>
                <c:ptCount val="13"/>
                <c:pt idx="0">
                  <c:v>22</c:v>
                </c:pt>
                <c:pt idx="1">
                  <c:v>20</c:v>
                </c:pt>
                <c:pt idx="2">
                  <c:v>18</c:v>
                </c:pt>
                <c:pt idx="3">
                  <c:v>21</c:v>
                </c:pt>
                <c:pt idx="4">
                  <c:v>20</c:v>
                </c:pt>
                <c:pt idx="5">
                  <c:v>22</c:v>
                </c:pt>
                <c:pt idx="6">
                  <c:v>21</c:v>
                </c:pt>
                <c:pt idx="7">
                  <c:v>29</c:v>
                </c:pt>
                <c:pt idx="8">
                  <c:v>24</c:v>
                </c:pt>
                <c:pt idx="9">
                  <c:v>21</c:v>
                </c:pt>
                <c:pt idx="10">
                  <c:v>19</c:v>
                </c:pt>
                <c:pt idx="11">
                  <c:v>16</c:v>
                </c:pt>
                <c:pt idx="12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E-AB5C-4D05-8907-43928CE8D555}"/>
            </c:ext>
          </c:extLst>
        </c:ser>
        <c:ser>
          <c:idx val="35"/>
          <c:order val="35"/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2'!$AL$18:$AL$30</c:f>
              <c:numCache>
                <c:formatCode>General</c:formatCode>
                <c:ptCount val="13"/>
                <c:pt idx="0">
                  <c:v>27</c:v>
                </c:pt>
                <c:pt idx="1">
                  <c:v>30</c:v>
                </c:pt>
                <c:pt idx="2">
                  <c:v>28</c:v>
                </c:pt>
                <c:pt idx="3">
                  <c:v>26</c:v>
                </c:pt>
                <c:pt idx="4">
                  <c:v>26</c:v>
                </c:pt>
                <c:pt idx="5">
                  <c:v>28</c:v>
                </c:pt>
                <c:pt idx="6">
                  <c:v>28</c:v>
                </c:pt>
                <c:pt idx="7">
                  <c:v>26</c:v>
                </c:pt>
                <c:pt idx="8">
                  <c:v>31</c:v>
                </c:pt>
                <c:pt idx="9">
                  <c:v>29</c:v>
                </c:pt>
                <c:pt idx="10">
                  <c:v>32</c:v>
                </c:pt>
                <c:pt idx="11">
                  <c:v>31</c:v>
                </c:pt>
                <c:pt idx="12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F-AB5C-4D05-8907-43928CE8D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9542192"/>
        <c:axId val="639544712"/>
      </c:lineChart>
      <c:catAx>
        <c:axId val="63954219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544712"/>
        <c:crossesAt val="0"/>
        <c:auto val="1"/>
        <c:lblAlgn val="ctr"/>
        <c:lblOffset val="100"/>
        <c:noMultiLvlLbl val="0"/>
      </c:catAx>
      <c:valAx>
        <c:axId val="639544712"/>
        <c:scaling>
          <c:orientation val="maxMin"/>
          <c:max val="5.5"/>
          <c:min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3954219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400" b="1"/>
              <a:t>Cause of Death Ranks Over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560681980868079E-3"/>
          <c:y val="0.19094476134770011"/>
          <c:w val="0.84884553707594534"/>
          <c:h val="0.78027428091106177"/>
        </c:manualLayout>
      </c:layout>
      <c:lineChart>
        <c:grouping val="standard"/>
        <c:varyColors val="0"/>
        <c:ser>
          <c:idx val="3"/>
          <c:order val="0"/>
          <c:tx>
            <c:v>Homicide</c:v>
          </c:tx>
          <c:spPr>
            <a:ln w="28575" cap="sq">
              <a:solidFill>
                <a:schemeClr val="accent6">
                  <a:lumMod val="75000"/>
                </a:schemeClr>
              </a:solidFill>
              <a:bevel/>
            </a:ln>
            <a:effectLst/>
          </c:spPr>
          <c:marker>
            <c:symbol val="circle"/>
            <c:size val="30"/>
            <c:spPr>
              <a:solidFill>
                <a:schemeClr val="accent6">
                  <a:lumMod val="75000"/>
                  <a:alpha val="67000"/>
                </a:schemeClr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2'!$AY$18:$AY$30</c:f>
              <c:numCache>
                <c:formatCode>General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A2D4-4B11-9A03-636347F2451B}"/>
            </c:ext>
          </c:extLst>
        </c:ser>
        <c:ser>
          <c:idx val="2"/>
          <c:order val="1"/>
          <c:tx>
            <c:v>Heart Disease</c:v>
          </c:tx>
          <c:spPr>
            <a:ln w="28575" cap="sq">
              <a:solidFill>
                <a:srgbClr val="C00000"/>
              </a:solidFill>
              <a:bevel/>
            </a:ln>
            <a:effectLst/>
          </c:spPr>
          <c:marker>
            <c:symbol val="circle"/>
            <c:size val="30"/>
            <c:spPr>
              <a:solidFill>
                <a:srgbClr val="C00000">
                  <a:alpha val="67000"/>
                </a:srgbClr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2'!$AX$18:$AX$30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A2D4-4B11-9A03-636347F2451B}"/>
            </c:ext>
          </c:extLst>
        </c:ser>
        <c:ser>
          <c:idx val="9"/>
          <c:order val="4"/>
          <c:tx>
            <c:v>Opioid Overdose</c:v>
          </c:tx>
          <c:spPr>
            <a:ln w="28575" cap="sq">
              <a:solidFill>
                <a:srgbClr val="7030A0"/>
              </a:solidFill>
              <a:bevel/>
            </a:ln>
            <a:effectLst/>
          </c:spPr>
          <c:marker>
            <c:symbol val="circle"/>
            <c:size val="5"/>
            <c:spPr>
              <a:solidFill>
                <a:srgbClr val="7030A0">
                  <a:alpha val="67000"/>
                </a:srgbClr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2'!$BA$18:$BA$30</c:f>
              <c:numCache>
                <c:formatCode>General</c:formatCode>
                <c:ptCount val="13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11</c:v>
                </c:pt>
                <c:pt idx="5">
                  <c:v>13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4</c:v>
                </c:pt>
                <c:pt idx="11">
                  <c:v>5</c:v>
                </c:pt>
                <c:pt idx="12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A2D4-4B11-9A03-636347F2451B}"/>
            </c:ext>
          </c:extLst>
        </c:ser>
        <c:ser>
          <c:idx val="5"/>
          <c:order val="5"/>
          <c:tx>
            <c:v>Cancer</c:v>
          </c:tx>
          <c:spPr>
            <a:ln w="28575" cap="sq">
              <a:solidFill>
                <a:schemeClr val="tx2">
                  <a:lumMod val="50000"/>
                  <a:lumOff val="50000"/>
                </a:schemeClr>
              </a:solidFill>
              <a:bevel/>
            </a:ln>
            <a:effectLst/>
          </c:spPr>
          <c:marker>
            <c:symbol val="circle"/>
            <c:size val="30"/>
            <c:spPr>
              <a:solidFill>
                <a:schemeClr val="tx2">
                  <a:lumMod val="50000"/>
                  <a:lumOff val="50000"/>
                  <a:alpha val="67000"/>
                </a:schemeClr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2'!$AO$18:$AO$30</c:f>
              <c:numCache>
                <c:formatCode>General</c:formatCode>
                <c:ptCount val="13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2D4-4B11-9A03-636347F2451B}"/>
            </c:ext>
          </c:extLst>
        </c:ser>
        <c:ser>
          <c:idx val="15"/>
          <c:order val="6"/>
          <c:tx>
            <c:v>Infant Mortality</c:v>
          </c:tx>
          <c:spPr>
            <a:ln w="28575" cap="sq">
              <a:solidFill>
                <a:schemeClr val="accent5">
                  <a:lumMod val="60000"/>
                  <a:lumOff val="40000"/>
                </a:schemeClr>
              </a:solidFill>
              <a:bevel/>
            </a:ln>
            <a:effectLst/>
          </c:spPr>
          <c:marker>
            <c:symbol val="circle"/>
            <c:size val="30"/>
            <c:spPr>
              <a:solidFill>
                <a:schemeClr val="accent5">
                  <a:lumMod val="60000"/>
                  <a:lumOff val="40000"/>
                  <a:alpha val="67000"/>
                </a:schemeClr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2'!$AS$18:$AS$30</c:f>
              <c:numCache>
                <c:formatCode>General</c:formatCode>
                <c:ptCount val="13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9</c:v>
                </c:pt>
                <c:pt idx="12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A2D4-4B11-9A03-636347F2451B}"/>
            </c:ext>
          </c:extLst>
        </c:ser>
        <c:ser>
          <c:idx val="0"/>
          <c:order val="13"/>
          <c:tx>
            <c:v>Stroke and Circ. Dis.</c:v>
          </c:tx>
          <c:spPr>
            <a:ln w="28575" cap="sq">
              <a:solidFill>
                <a:schemeClr val="accent2"/>
              </a:solidFill>
              <a:bevel/>
            </a:ln>
            <a:effectLst/>
          </c:spPr>
          <c:marker>
            <c:symbol val="circle"/>
            <c:size val="30"/>
            <c:spPr>
              <a:solidFill>
                <a:schemeClr val="accent2">
                  <a:alpha val="67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2'!$AN$18:$AN$30</c:f>
              <c:numCache>
                <c:formatCode>General</c:formatCode>
                <c:ptCount val="13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D4-4B11-9A03-636347F2451B}"/>
            </c:ext>
          </c:extLst>
        </c:ser>
        <c:ser>
          <c:idx val="14"/>
          <c:order val="14"/>
          <c:tx>
            <c:v>Other Causes</c:v>
          </c:tx>
          <c:spPr>
            <a:ln w="28575" cap="sq">
              <a:solidFill>
                <a:schemeClr val="tx1">
                  <a:lumMod val="50000"/>
                  <a:lumOff val="50000"/>
                </a:schemeClr>
              </a:solidFill>
              <a:bevel/>
            </a:ln>
            <a:effectLst/>
          </c:spPr>
          <c:marker>
            <c:symbol val="circle"/>
            <c:size val="30"/>
            <c:spPr>
              <a:solidFill>
                <a:schemeClr val="tx1">
                  <a:lumMod val="50000"/>
                  <a:lumOff val="50000"/>
                  <a:alpha val="67000"/>
                </a:schemeClr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'Over Time 2'!$B$18:$B$30</c:f>
              <c:numCache>
                <c:formatCode>General</c:formatCode>
                <c:ptCount val="13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</c:numCache>
            </c:numRef>
          </c:cat>
          <c:val>
            <c:numRef>
              <c:f>'Over Time 2'!$AR$18:$AR$30</c:f>
              <c:numCache>
                <c:formatCode>General</c:formatCode>
                <c:ptCount val="13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2D4-4B11-9A03-636347F24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9542192"/>
        <c:axId val="639544712"/>
        <c:extLst>
          <c:ext xmlns:c15="http://schemas.microsoft.com/office/drawing/2012/chart" uri="{02D57815-91ED-43cb-92C2-25804820EDAC}">
            <c15:filteredLineSeries>
              <c15:ser>
                <c:idx val="7"/>
                <c:order val="2"/>
                <c:tx>
                  <c:v>Other Infectious Dis</c:v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25"/>
                  <c:spPr>
                    <a:solidFill>
                      <a:schemeClr val="tx1">
                        <a:lumMod val="50000"/>
                        <a:lumOff val="50000"/>
                        <a:alpha val="67000"/>
                      </a:schemeClr>
                    </a:solidFill>
                    <a:ln w="9525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'Over Time 2'!$B$18:$B$30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'Over Time 2'!$AP$18:$AP$30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7</c:v>
                      </c:pt>
                      <c:pt idx="1">
                        <c:v>7</c:v>
                      </c:pt>
                      <c:pt idx="2">
                        <c:v>7</c:v>
                      </c:pt>
                      <c:pt idx="3">
                        <c:v>8</c:v>
                      </c:pt>
                      <c:pt idx="4">
                        <c:v>9</c:v>
                      </c:pt>
                      <c:pt idx="5">
                        <c:v>8</c:v>
                      </c:pt>
                      <c:pt idx="6">
                        <c:v>8</c:v>
                      </c:pt>
                      <c:pt idx="7">
                        <c:v>12</c:v>
                      </c:pt>
                      <c:pt idx="8">
                        <c:v>9</c:v>
                      </c:pt>
                      <c:pt idx="9">
                        <c:v>12</c:v>
                      </c:pt>
                      <c:pt idx="10">
                        <c:v>11</c:v>
                      </c:pt>
                      <c:pt idx="11">
                        <c:v>10</c:v>
                      </c:pt>
                      <c:pt idx="12">
                        <c:v>10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7-A2D4-4B11-9A03-636347F2451B}"/>
                  </c:ext>
                </c:extLst>
              </c15:ser>
            </c15:filteredLineSeries>
            <c15:filteredLineSeries>
              <c15:ser>
                <c:idx val="11"/>
                <c:order val="3"/>
                <c:tx>
                  <c:v>Accidents</c:v>
                </c:tx>
                <c:spPr>
                  <a:ln w="2857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25"/>
                  <c:spPr>
                    <a:solidFill>
                      <a:srgbClr val="7030A0">
                        <a:alpha val="67000"/>
                      </a:srgbClr>
                    </a:solidFill>
                    <a:ln w="9525">
                      <a:solidFill>
                        <a:srgbClr val="7030A0"/>
                      </a:solidFill>
                    </a:ln>
                    <a:effectLst/>
                  </c:spPr>
                </c:marker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 Time 2'!$B$18:$B$30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2022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 Time 2'!$AQ$18:$AQ$30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11</c:v>
                      </c:pt>
                      <c:pt idx="1">
                        <c:v>10</c:v>
                      </c:pt>
                      <c:pt idx="2">
                        <c:v>8</c:v>
                      </c:pt>
                      <c:pt idx="3">
                        <c:v>7</c:v>
                      </c:pt>
                      <c:pt idx="4">
                        <c:v>7</c:v>
                      </c:pt>
                      <c:pt idx="5">
                        <c:v>10</c:v>
                      </c:pt>
                      <c:pt idx="6">
                        <c:v>10</c:v>
                      </c:pt>
                      <c:pt idx="7">
                        <c:v>8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8</c:v>
                      </c:pt>
                      <c:pt idx="11">
                        <c:v>8</c:v>
                      </c:pt>
                      <c:pt idx="12">
                        <c:v>7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B-A2D4-4B11-9A03-636347F2451B}"/>
                  </c:ext>
                </c:extLst>
              </c15:ser>
            </c15:filteredLineSeries>
            <c15:filteredLineSeries>
              <c15:ser>
                <c:idx val="18"/>
                <c:order val="7"/>
                <c:tx>
                  <c:v>COVID-19</c:v>
                </c:tx>
                <c:spPr>
                  <a:ln w="2857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25"/>
                  <c:spPr>
                    <a:solidFill>
                      <a:schemeClr val="tx2">
                        <a:lumMod val="50000"/>
                        <a:lumOff val="50000"/>
                        <a:alpha val="67000"/>
                      </a:schemeClr>
                    </a:solidFill>
                    <a:ln w="9525">
                      <a:solidFill>
                        <a:schemeClr val="tx2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 Time 2'!$B$18:$B$30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2022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 Time 2'!$AT$18:$AT$30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#N/A</c:v>
                      </c:pt>
                      <c:pt idx="1">
                        <c:v>#N/A</c:v>
                      </c:pt>
                      <c:pt idx="2">
                        <c:v>#N/A</c:v>
                      </c:pt>
                      <c:pt idx="3">
                        <c:v>#N/A</c:v>
                      </c:pt>
                      <c:pt idx="4">
                        <c:v>#N/A</c:v>
                      </c:pt>
                      <c:pt idx="5">
                        <c:v>#N/A</c:v>
                      </c:pt>
                      <c:pt idx="6">
                        <c:v>#N/A</c:v>
                      </c:pt>
                      <c:pt idx="7">
                        <c:v>#N/A</c:v>
                      </c:pt>
                      <c:pt idx="8">
                        <c:v>#N/A</c:v>
                      </c:pt>
                      <c:pt idx="9">
                        <c:v>#N/A</c:v>
                      </c:pt>
                      <c:pt idx="10">
                        <c:v>9</c:v>
                      </c:pt>
                      <c:pt idx="11">
                        <c:v>7</c:v>
                      </c:pt>
                      <c:pt idx="12">
                        <c:v>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12-A2D4-4B11-9A03-636347F2451B}"/>
                  </c:ext>
                </c:extLst>
              </c15:ser>
            </c15:filteredLineSeries>
            <c15:filteredLineSeries>
              <c15:ser>
                <c:idx val="19"/>
                <c:order val="8"/>
                <c:tx>
                  <c:v>Chronic Lower Resp Dis</c:v>
                </c:tx>
                <c:spPr>
                  <a:ln w="28575" cap="rnd">
                    <a:solidFill>
                      <a:schemeClr val="accent2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25"/>
                  <c:spPr>
                    <a:solidFill>
                      <a:schemeClr val="accent2">
                        <a:lumMod val="60000"/>
                        <a:lumOff val="40000"/>
                        <a:alpha val="67000"/>
                      </a:schemeClr>
                    </a:solidFill>
                    <a:ln w="9525">
                      <a:solidFill>
                        <a:schemeClr val="accent2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 Time 2'!$B$18:$B$30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2022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 Time 2'!$AU$18:$AU$30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10</c:v>
                      </c:pt>
                      <c:pt idx="1">
                        <c:v>12</c:v>
                      </c:pt>
                      <c:pt idx="2">
                        <c:v>11</c:v>
                      </c:pt>
                      <c:pt idx="3">
                        <c:v>11</c:v>
                      </c:pt>
                      <c:pt idx="4">
                        <c:v>12</c:v>
                      </c:pt>
                      <c:pt idx="5">
                        <c:v>7</c:v>
                      </c:pt>
                      <c:pt idx="6">
                        <c:v>12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8</c:v>
                      </c:pt>
                      <c:pt idx="10">
                        <c:v>12</c:v>
                      </c:pt>
                      <c:pt idx="11">
                        <c:v>12</c:v>
                      </c:pt>
                      <c:pt idx="12">
                        <c:v>12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13-A2D4-4B11-9A03-636347F2451B}"/>
                  </c:ext>
                </c:extLst>
              </c15:ser>
            </c15:filteredLineSeries>
            <c15:filteredLineSeries>
              <c15:ser>
                <c:idx val="28"/>
                <c:order val="9"/>
                <c:tx>
                  <c:v>Diabetes</c:v>
                </c:tx>
                <c:spPr>
                  <a:ln w="2857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25"/>
                  <c:spPr>
                    <a:solidFill>
                      <a:srgbClr val="FF0000">
                        <a:alpha val="67000"/>
                      </a:srgbClr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 Time 2'!$B$18:$B$30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2022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 Time 2'!$AV$18:$AV$30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12</c:v>
                      </c:pt>
                      <c:pt idx="1">
                        <c:v>9</c:v>
                      </c:pt>
                      <c:pt idx="2">
                        <c:v>10</c:v>
                      </c:pt>
                      <c:pt idx="3">
                        <c:v>9</c:v>
                      </c:pt>
                      <c:pt idx="4">
                        <c:v>8</c:v>
                      </c:pt>
                      <c:pt idx="5">
                        <c:v>9</c:v>
                      </c:pt>
                      <c:pt idx="6">
                        <c:v>9</c:v>
                      </c:pt>
                      <c:pt idx="7">
                        <c:v>10</c:v>
                      </c:pt>
                      <c:pt idx="8">
                        <c:v>11</c:v>
                      </c:pt>
                      <c:pt idx="9">
                        <c:v>10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1C-A2D4-4B11-9A03-636347F2451B}"/>
                  </c:ext>
                </c:extLst>
              </c15:ser>
            </c15:filteredLineSeries>
            <c15:filteredLineSeries>
              <c15:ser>
                <c:idx val="1"/>
                <c:order val="10"/>
                <c:tx>
                  <c:v>HIV/AIDS</c:v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 Time 2'!$B$18:$B$30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2022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 Time 2'!$AW$18:$AW$30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8</c:v>
                      </c:pt>
                      <c:pt idx="1">
                        <c:v>11</c:v>
                      </c:pt>
                      <c:pt idx="2">
                        <c:v>12</c:v>
                      </c:pt>
                      <c:pt idx="3">
                        <c:v>12</c:v>
                      </c:pt>
                      <c:pt idx="4">
                        <c:v>13</c:v>
                      </c:pt>
                      <c:pt idx="5">
                        <c:v>12</c:v>
                      </c:pt>
                      <c:pt idx="6">
                        <c:v>13</c:v>
                      </c:pt>
                      <c:pt idx="7">
                        <c:v>13</c:v>
                      </c:pt>
                      <c:pt idx="8">
                        <c:v>13</c:v>
                      </c:pt>
                      <c:pt idx="9">
                        <c:v>13</c:v>
                      </c:pt>
                      <c:pt idx="10">
                        <c:v>14</c:v>
                      </c:pt>
                      <c:pt idx="11">
                        <c:v>14</c:v>
                      </c:pt>
                      <c:pt idx="12">
                        <c:v>14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24-A2D4-4B11-9A03-636347F2451B}"/>
                  </c:ext>
                </c:extLst>
              </c15:ser>
            </c15:filteredLineSeries>
            <c15:filteredLineSeries>
              <c15:ser>
                <c:idx val="6"/>
                <c:order val="11"/>
                <c:tx>
                  <c:v>Kidney Disease</c:v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 Time 2'!$B$18:$B$30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2022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 Time 2'!$AZ$18:$AZ$30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9</c:v>
                      </c:pt>
                      <c:pt idx="1">
                        <c:v>8</c:v>
                      </c:pt>
                      <c:pt idx="2">
                        <c:v>9</c:v>
                      </c:pt>
                      <c:pt idx="3">
                        <c:v>10</c:v>
                      </c:pt>
                      <c:pt idx="4">
                        <c:v>10</c:v>
                      </c:pt>
                      <c:pt idx="5">
                        <c:v>11</c:v>
                      </c:pt>
                      <c:pt idx="6">
                        <c:v>11</c:v>
                      </c:pt>
                      <c:pt idx="7">
                        <c:v>11</c:v>
                      </c:pt>
                      <c:pt idx="8">
                        <c:v>12</c:v>
                      </c:pt>
                      <c:pt idx="9">
                        <c:v>11</c:v>
                      </c:pt>
                      <c:pt idx="10">
                        <c:v>13</c:v>
                      </c:pt>
                      <c:pt idx="11">
                        <c:v>13</c:v>
                      </c:pt>
                      <c:pt idx="12">
                        <c:v>13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28-A2D4-4B11-9A03-636347F2451B}"/>
                  </c:ext>
                </c:extLst>
              </c15:ser>
            </c15:filteredLineSeries>
            <c15:filteredLineSeries>
              <c15:ser>
                <c:idx val="12"/>
                <c:order val="12"/>
                <c:tx>
                  <c:v>Suicide</c:v>
                </c:tx>
                <c:spPr>
                  <a:ln w="2857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 Time 2'!$B$18:$B$30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  <c:pt idx="11">
                        <c:v>2021</c:v>
                      </c:pt>
                      <c:pt idx="12">
                        <c:v>2022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'Over Time 2'!$BB$18:$BB$30</c15:sqref>
                        </c15:formulaRef>
                      </c:ext>
                    </c:extLst>
                    <c:numCache>
                      <c:formatCode>General</c:formatCode>
                      <c:ptCount val="13"/>
                      <c:pt idx="0">
                        <c:v>14</c:v>
                      </c:pt>
                      <c:pt idx="1">
                        <c:v>14</c:v>
                      </c:pt>
                      <c:pt idx="2">
                        <c:v>14</c:v>
                      </c:pt>
                      <c:pt idx="3">
                        <c:v>14</c:v>
                      </c:pt>
                      <c:pt idx="4">
                        <c:v>14</c:v>
                      </c:pt>
                      <c:pt idx="5">
                        <c:v>14</c:v>
                      </c:pt>
                      <c:pt idx="6">
                        <c:v>14</c:v>
                      </c:pt>
                      <c:pt idx="7">
                        <c:v>14</c:v>
                      </c:pt>
                      <c:pt idx="8">
                        <c:v>14</c:v>
                      </c:pt>
                      <c:pt idx="9">
                        <c:v>14</c:v>
                      </c:pt>
                      <c:pt idx="10">
                        <c:v>15</c:v>
                      </c:pt>
                      <c:pt idx="11">
                        <c:v>15</c:v>
                      </c:pt>
                      <c:pt idx="12">
                        <c:v>15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2C-A2D4-4B11-9A03-636347F2451B}"/>
                  </c:ext>
                </c:extLst>
              </c15:ser>
            </c15:filteredLineSeries>
          </c:ext>
        </c:extLst>
      </c:lineChart>
      <c:catAx>
        <c:axId val="63954219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544712"/>
        <c:crossesAt val="0"/>
        <c:auto val="1"/>
        <c:lblAlgn val="ctr"/>
        <c:lblOffset val="200"/>
        <c:noMultiLvlLbl val="0"/>
      </c:catAx>
      <c:valAx>
        <c:axId val="639544712"/>
        <c:scaling>
          <c:orientation val="maxMin"/>
          <c:max val="5.5"/>
          <c:min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3954219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7589746107173017"/>
          <c:y val="9.1227308285628639E-2"/>
          <c:w val="0.11911500775620006"/>
          <c:h val="0.905349944070361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Contribution to Difference in Life Expectancy at Birth between Group1 &amp; Group2 by Age Group, 2010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'Single Year by Age 1'!$E$2</c:f>
              <c:strCache>
                <c:ptCount val="1"/>
                <c:pt idx="0">
                  <c:v>Infant Mortality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'Single Year by Age 1'!$A$3:$A$21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</c:numCache>
            </c:numRef>
          </c:cat>
          <c:val>
            <c:numRef>
              <c:f>'Single Year by Age 1'!$E$3:$E$21</c:f>
              <c:numCache>
                <c:formatCode>General</c:formatCode>
                <c:ptCount val="19"/>
                <c:pt idx="0">
                  <c:v>0.65508052755665425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2C-4360-9B1B-0B89EBA0F72C}"/>
            </c:ext>
          </c:extLst>
        </c:ser>
        <c:ser>
          <c:idx val="46"/>
          <c:order val="42"/>
          <c:tx>
            <c:strRef>
              <c:f>'Single Year by Age 1'!$AY$2</c:f>
              <c:strCache>
                <c:ptCount val="1"/>
                <c:pt idx="0">
                  <c:v>Chronic Disease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'Single Year by Age 1'!$A$3:$A$21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</c:numCache>
            </c:numRef>
          </c:cat>
          <c:val>
            <c:numRef>
              <c:f>'Single Year by Age 1'!$AY$3:$AY$21</c:f>
              <c:numCache>
                <c:formatCode>General</c:formatCode>
                <c:ptCount val="19"/>
                <c:pt idx="0">
                  <c:v>0</c:v>
                </c:pt>
                <c:pt idx="1">
                  <c:v>3.0712271908504916E-2</c:v>
                </c:pt>
                <c:pt idx="2">
                  <c:v>-4.4271067614577459E-3</c:v>
                </c:pt>
                <c:pt idx="3">
                  <c:v>6.9144862100518388E-3</c:v>
                </c:pt>
                <c:pt idx="4">
                  <c:v>3.4483721581301433E-2</c:v>
                </c:pt>
                <c:pt idx="5">
                  <c:v>1.3457065720095803E-2</c:v>
                </c:pt>
                <c:pt idx="6">
                  <c:v>0.10500177737621685</c:v>
                </c:pt>
                <c:pt idx="7">
                  <c:v>0.18126834237369008</c:v>
                </c:pt>
                <c:pt idx="8">
                  <c:v>0.28135937673266775</c:v>
                </c:pt>
                <c:pt idx="9">
                  <c:v>0.21515924836323336</c:v>
                </c:pt>
                <c:pt idx="10">
                  <c:v>0.36635706893201869</c:v>
                </c:pt>
                <c:pt idx="11">
                  <c:v>0.67436400438920308</c:v>
                </c:pt>
                <c:pt idx="12">
                  <c:v>0.76026740148176719</c:v>
                </c:pt>
                <c:pt idx="13">
                  <c:v>0.65941829674389651</c:v>
                </c:pt>
                <c:pt idx="14">
                  <c:v>0.54098829404694682</c:v>
                </c:pt>
                <c:pt idx="15">
                  <c:v>0.43638752644666984</c:v>
                </c:pt>
                <c:pt idx="16">
                  <c:v>0.28571185544640515</c:v>
                </c:pt>
                <c:pt idx="17">
                  <c:v>0.15788386169777416</c:v>
                </c:pt>
                <c:pt idx="18">
                  <c:v>5.3004403990107932E-2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542C-4360-9B1B-0B89EBA0F72C}"/>
            </c:ext>
          </c:extLst>
        </c:ser>
        <c:ser>
          <c:idx val="47"/>
          <c:order val="43"/>
          <c:tx>
            <c:strRef>
              <c:f>'Single Year by Age 1'!$AZ$2</c:f>
              <c:strCache>
                <c:ptCount val="1"/>
                <c:pt idx="0">
                  <c:v>Injuries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'Single Year by Age 1'!$A$3:$A$21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</c:numCache>
            </c:numRef>
          </c:cat>
          <c:val>
            <c:numRef>
              <c:f>'Single Year by Age 1'!$AZ$3:$AZ$21</c:f>
              <c:numCache>
                <c:formatCode>General</c:formatCode>
                <c:ptCount val="19"/>
                <c:pt idx="0">
                  <c:v>0</c:v>
                </c:pt>
                <c:pt idx="1">
                  <c:v>5.1656889836674498E-2</c:v>
                </c:pt>
                <c:pt idx="2">
                  <c:v>1.1465031174097305E-2</c:v>
                </c:pt>
                <c:pt idx="3">
                  <c:v>2.5891282085902204E-2</c:v>
                </c:pt>
                <c:pt idx="4">
                  <c:v>0.23618370939387176</c:v>
                </c:pt>
                <c:pt idx="5">
                  <c:v>0.29202326723978378</c:v>
                </c:pt>
                <c:pt idx="6">
                  <c:v>0.30779639864871211</c:v>
                </c:pt>
                <c:pt idx="7">
                  <c:v>0.21146211420423616</c:v>
                </c:pt>
                <c:pt idx="8">
                  <c:v>0.10238651152565305</c:v>
                </c:pt>
                <c:pt idx="9">
                  <c:v>7.1327122139615132E-2</c:v>
                </c:pt>
                <c:pt idx="10">
                  <c:v>3.4816589145744273E-2</c:v>
                </c:pt>
                <c:pt idx="11">
                  <c:v>1.8555815207523568E-2</c:v>
                </c:pt>
                <c:pt idx="12">
                  <c:v>8.442111613560746E-3</c:v>
                </c:pt>
                <c:pt idx="13">
                  <c:v>1.6719305814730478E-2</c:v>
                </c:pt>
                <c:pt idx="14">
                  <c:v>2.2661433142476258E-2</c:v>
                </c:pt>
                <c:pt idx="15">
                  <c:v>1.0888505963738507E-2</c:v>
                </c:pt>
                <c:pt idx="16">
                  <c:v>8.5745934349889426E-3</c:v>
                </c:pt>
                <c:pt idx="17">
                  <c:v>-3.8923609683381277E-3</c:v>
                </c:pt>
                <c:pt idx="18">
                  <c:v>-1.9587591157496739E-2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542C-4360-9B1B-0B89EBA0F72C}"/>
            </c:ext>
          </c:extLst>
        </c:ser>
        <c:ser>
          <c:idx val="48"/>
          <c:order val="44"/>
          <c:tx>
            <c:strRef>
              <c:f>'Single Year by Age 1'!$BA$2</c:f>
              <c:strCache>
                <c:ptCount val="1"/>
                <c:pt idx="0">
                  <c:v>Infectious Disease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'Single Year by Age 1'!$A$3:$A$21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</c:numCache>
            </c:numRef>
          </c:cat>
          <c:val>
            <c:numRef>
              <c:f>'Single Year by Age 1'!$BA$3:$BA$21</c:f>
              <c:numCache>
                <c:formatCode>General</c:formatCode>
                <c:ptCount val="19"/>
                <c:pt idx="0">
                  <c:v>0</c:v>
                </c:pt>
                <c:pt idx="1">
                  <c:v>6.6683593166123262E-3</c:v>
                </c:pt>
                <c:pt idx="2">
                  <c:v>-6.7730815656709313E-3</c:v>
                </c:pt>
                <c:pt idx="3">
                  <c:v>0</c:v>
                </c:pt>
                <c:pt idx="4">
                  <c:v>4.1438096269223717E-3</c:v>
                </c:pt>
                <c:pt idx="5">
                  <c:v>3.1456508759937045E-2</c:v>
                </c:pt>
                <c:pt idx="6">
                  <c:v>5.8365714788303033E-2</c:v>
                </c:pt>
                <c:pt idx="7">
                  <c:v>7.0179393088170228E-2</c:v>
                </c:pt>
                <c:pt idx="8">
                  <c:v>6.2404897467608481E-2</c:v>
                </c:pt>
                <c:pt idx="9">
                  <c:v>8.074995868631521E-2</c:v>
                </c:pt>
                <c:pt idx="10">
                  <c:v>6.3310954571845976E-2</c:v>
                </c:pt>
                <c:pt idx="11">
                  <c:v>5.3182727749542982E-2</c:v>
                </c:pt>
                <c:pt idx="12">
                  <c:v>8.1118566988898216E-2</c:v>
                </c:pt>
                <c:pt idx="13">
                  <c:v>9.3489262060414052E-2</c:v>
                </c:pt>
                <c:pt idx="14">
                  <c:v>4.7565372255252515E-2</c:v>
                </c:pt>
                <c:pt idx="15">
                  <c:v>3.7431881487407087E-2</c:v>
                </c:pt>
                <c:pt idx="16">
                  <c:v>3.7064538466052205E-2</c:v>
                </c:pt>
                <c:pt idx="17">
                  <c:v>1.8068911961597239E-2</c:v>
                </c:pt>
                <c:pt idx="18">
                  <c:v>1.206400703136733E-2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542C-4360-9B1B-0B89EBA0F72C}"/>
            </c:ext>
          </c:extLst>
        </c:ser>
        <c:ser>
          <c:idx val="49"/>
          <c:order val="45"/>
          <c:tx>
            <c:strRef>
              <c:f>'Single Year by Age 1'!$BB$2</c:f>
              <c:strCache>
                <c:ptCount val="1"/>
                <c:pt idx="0">
                  <c:v>All Other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cat>
            <c:numRef>
              <c:f>'Single Year by Age 1'!$A$3:$A$21</c:f>
              <c:numCache>
                <c:formatCode>General</c:formatCode>
                <c:ptCount val="19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65</c:v>
                </c:pt>
                <c:pt idx="15">
                  <c:v>70</c:v>
                </c:pt>
                <c:pt idx="16">
                  <c:v>75</c:v>
                </c:pt>
                <c:pt idx="17">
                  <c:v>80</c:v>
                </c:pt>
                <c:pt idx="18">
                  <c:v>85</c:v>
                </c:pt>
              </c:numCache>
            </c:numRef>
          </c:cat>
          <c:val>
            <c:numRef>
              <c:f>'Single Year by Age 1'!$BB$3:$BB$21</c:f>
              <c:numCache>
                <c:formatCode>General</c:formatCode>
                <c:ptCount val="19"/>
                <c:pt idx="0">
                  <c:v>0</c:v>
                </c:pt>
                <c:pt idx="1">
                  <c:v>3.7850401214283534E-2</c:v>
                </c:pt>
                <c:pt idx="2">
                  <c:v>2.1104370533292557E-2</c:v>
                </c:pt>
                <c:pt idx="3">
                  <c:v>1.2074990066395924E-2</c:v>
                </c:pt>
                <c:pt idx="4">
                  <c:v>1.1895443186257444E-2</c:v>
                </c:pt>
                <c:pt idx="5">
                  <c:v>2.9656564455952921E-2</c:v>
                </c:pt>
                <c:pt idx="6">
                  <c:v>5.475721196953668E-2</c:v>
                </c:pt>
                <c:pt idx="7">
                  <c:v>5.9998580256580433E-2</c:v>
                </c:pt>
                <c:pt idx="8">
                  <c:v>5.505836956319099E-2</c:v>
                </c:pt>
                <c:pt idx="9">
                  <c:v>0.10053780593018377</c:v>
                </c:pt>
                <c:pt idx="10">
                  <c:v>3.6139469504110004E-2</c:v>
                </c:pt>
                <c:pt idx="11">
                  <c:v>7.3897751938431247E-2</c:v>
                </c:pt>
                <c:pt idx="12">
                  <c:v>0.10095100732680877</c:v>
                </c:pt>
                <c:pt idx="13">
                  <c:v>4.328923233601524E-2</c:v>
                </c:pt>
                <c:pt idx="14">
                  <c:v>5.1516510046039944E-2</c:v>
                </c:pt>
                <c:pt idx="15">
                  <c:v>4.0736481490134417E-2</c:v>
                </c:pt>
                <c:pt idx="16">
                  <c:v>2.787408194110217E-2</c:v>
                </c:pt>
                <c:pt idx="17">
                  <c:v>4.3463494262125979E-2</c:v>
                </c:pt>
                <c:pt idx="18">
                  <c:v>4.3315411868261516E-2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542C-4360-9B1B-0B89EBA0F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0634008"/>
        <c:axId val="19932320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'Single Year by Age 1'!$F$2</c15:sqref>
                        </c15:formulaRef>
                      </c:ext>
                    </c:extLst>
                    <c:strCache>
                      <c:ptCount val="1"/>
                      <c:pt idx="0">
                        <c:v>All Other Causes M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'Single Year by Age 1'!$F$3:$F$21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-3.3865407828354657E-3</c:v>
                      </c:pt>
                      <c:pt idx="3">
                        <c:v>0</c:v>
                      </c:pt>
                      <c:pt idx="4">
                        <c:v>4.1438096269223717E-3</c:v>
                      </c:pt>
                      <c:pt idx="5">
                        <c:v>9.214085417972355E-3</c:v>
                      </c:pt>
                      <c:pt idx="6">
                        <c:v>1.353793968856961E-2</c:v>
                      </c:pt>
                      <c:pt idx="7">
                        <c:v>4.3527763470597881E-3</c:v>
                      </c:pt>
                      <c:pt idx="8">
                        <c:v>3.8651138003644621E-3</c:v>
                      </c:pt>
                      <c:pt idx="9">
                        <c:v>6.7305662464424544E-3</c:v>
                      </c:pt>
                      <c:pt idx="10">
                        <c:v>4.8366870451403369E-3</c:v>
                      </c:pt>
                      <c:pt idx="11">
                        <c:v>7.0707764800133641E-3</c:v>
                      </c:pt>
                      <c:pt idx="12">
                        <c:v>3.7166230824834117E-3</c:v>
                      </c:pt>
                      <c:pt idx="13">
                        <c:v>5.2042846407476839E-4</c:v>
                      </c:pt>
                      <c:pt idx="14">
                        <c:v>4.6580592865235835E-3</c:v>
                      </c:pt>
                      <c:pt idx="15">
                        <c:v>1.9065454384766217E-3</c:v>
                      </c:pt>
                      <c:pt idx="16">
                        <c:v>8.3887718644036361E-4</c:v>
                      </c:pt>
                      <c:pt idx="17">
                        <c:v>4.1475874962098435E-3</c:v>
                      </c:pt>
                      <c:pt idx="18">
                        <c:v>2.3685263191694987E-3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542C-4360-9B1B-0B89EBA0F72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1'!$G$2</c15:sqref>
                        </c15:formulaRef>
                      </c:ext>
                    </c:extLst>
                    <c:strCache>
                      <c:ptCount val="1"/>
                      <c:pt idx="0">
                        <c:v>All Other Causes O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1'!$G$3:$G$21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4.1438096269223717E-3</c:v>
                      </c:pt>
                      <c:pt idx="5">
                        <c:v>-3.5998886079682481E-3</c:v>
                      </c:pt>
                      <c:pt idx="6">
                        <c:v>2.1069780170123002E-3</c:v>
                      </c:pt>
                      <c:pt idx="7">
                        <c:v>1.1785727437230642E-2</c:v>
                      </c:pt>
                      <c:pt idx="8">
                        <c:v>3.8651138003644621E-3</c:v>
                      </c:pt>
                      <c:pt idx="9">
                        <c:v>0</c:v>
                      </c:pt>
                      <c:pt idx="10">
                        <c:v>-1.443913867900323E-3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542C-4360-9B1B-0B89EBA0F72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1'!$H$2</c15:sqref>
                        </c15:formulaRef>
                      </c:ext>
                    </c:extLst>
                    <c:strCache>
                      <c:ptCount val="1"/>
                      <c:pt idx="0">
                        <c:v>All Other Causes Q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1'!$H$3:$H$21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7.1381293057786238E-3</c:v>
                      </c:pt>
                      <c:pt idx="2">
                        <c:v>6.2527985763597919E-3</c:v>
                      </c:pt>
                      <c:pt idx="3">
                        <c:v>0</c:v>
                      </c:pt>
                      <c:pt idx="4">
                        <c:v>4.1438096269223717E-3</c:v>
                      </c:pt>
                      <c:pt idx="5">
                        <c:v>0</c:v>
                      </c:pt>
                      <c:pt idx="6">
                        <c:v>-2.4056685458442358E-3</c:v>
                      </c:pt>
                      <c:pt idx="7">
                        <c:v>0</c:v>
                      </c:pt>
                      <c:pt idx="8">
                        <c:v>-2.8668603755807294E-3</c:v>
                      </c:pt>
                      <c:pt idx="9">
                        <c:v>1.8677310383457652E-3</c:v>
                      </c:pt>
                      <c:pt idx="10">
                        <c:v>-1.443913867900323E-3</c:v>
                      </c:pt>
                      <c:pt idx="11">
                        <c:v>-2.5968376023783094E-3</c:v>
                      </c:pt>
                      <c:pt idx="12">
                        <c:v>-1.1886923525147499E-3</c:v>
                      </c:pt>
                      <c:pt idx="13">
                        <c:v>-3.3898037298538885E-3</c:v>
                      </c:pt>
                      <c:pt idx="14">
                        <c:v>6.6543704093194051E-4</c:v>
                      </c:pt>
                      <c:pt idx="15">
                        <c:v>1.6311621049160097E-3</c:v>
                      </c:pt>
                      <c:pt idx="16">
                        <c:v>0</c:v>
                      </c:pt>
                      <c:pt idx="17">
                        <c:v>-2.010336049255428E-4</c:v>
                      </c:pt>
                      <c:pt idx="18">
                        <c:v>2.5445452358600254E-6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42C-4360-9B1B-0B89EBA0F72C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1'!$I$2</c15:sqref>
                        </c15:formulaRef>
                      </c:ext>
                    </c:extLst>
                    <c:strCache>
                      <c:ptCount val="1"/>
                      <c:pt idx="0">
                        <c:v>All Other Causes R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1'!$I$3:$I$21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2.0005077949836979E-2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-2.941201649451471E-3</c:v>
                      </c:pt>
                      <c:pt idx="5">
                        <c:v>7.4141411139882294E-3</c:v>
                      </c:pt>
                      <c:pt idx="6">
                        <c:v>1.8050586251426144E-2</c:v>
                      </c:pt>
                      <c:pt idx="7">
                        <c:v>4.8877478822734032E-3</c:v>
                      </c:pt>
                      <c:pt idx="8">
                        <c:v>4.8633672251481956E-3</c:v>
                      </c:pt>
                      <c:pt idx="9">
                        <c:v>1.0095849369663682E-2</c:v>
                      </c:pt>
                      <c:pt idx="10">
                        <c:v>9.9863635657676583E-3</c:v>
                      </c:pt>
                      <c:pt idx="11">
                        <c:v>-1.0090775641553597E-3</c:v>
                      </c:pt>
                      <c:pt idx="12">
                        <c:v>1.0999323222511074E-2</c:v>
                      </c:pt>
                      <c:pt idx="13">
                        <c:v>4.7354137142750228E-3</c:v>
                      </c:pt>
                      <c:pt idx="14">
                        <c:v>5.7793122716735803E-3</c:v>
                      </c:pt>
                      <c:pt idx="15">
                        <c:v>1.6788257408779254E-2</c:v>
                      </c:pt>
                      <c:pt idx="16">
                        <c:v>-6.3765198566180991E-3</c:v>
                      </c:pt>
                      <c:pt idx="17">
                        <c:v>9.3915950436068551E-3</c:v>
                      </c:pt>
                      <c:pt idx="18">
                        <c:v>-7.3352877786757092E-4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42C-4360-9B1B-0B89EBA0F72C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1'!$J$2</c15:sqref>
                        </c15:formulaRef>
                      </c:ext>
                    </c:extLst>
                    <c:strCache>
                      <c:ptCount val="1"/>
                      <c:pt idx="0">
                        <c:v>All other cancers</c:v>
                      </c:pt>
                    </c:strCache>
                  </c:strRef>
                </c:tx>
                <c:spPr>
                  <a:solidFill>
                    <a:schemeClr val="accent4">
                      <a:lumMod val="20000"/>
                      <a:lumOff val="80000"/>
                    </a:schemeClr>
                  </a:solidFill>
                  <a:ln>
                    <a:solidFill>
                      <a:schemeClr val="bg1"/>
                    </a:solidFill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1'!$J$3:$J$21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4.6976998916629703E-4</c:v>
                      </c:pt>
                      <c:pt idx="2">
                        <c:v>-1.0405659786222798E-3</c:v>
                      </c:pt>
                      <c:pt idx="3">
                        <c:v>-5.1605038563440854E-3</c:v>
                      </c:pt>
                      <c:pt idx="4">
                        <c:v>1.0692835208786543E-2</c:v>
                      </c:pt>
                      <c:pt idx="5">
                        <c:v>-5.7842630491446092E-4</c:v>
                      </c:pt>
                      <c:pt idx="6">
                        <c:v>1.5346227176749973E-2</c:v>
                      </c:pt>
                      <c:pt idx="7">
                        <c:v>9.5728372310253142E-3</c:v>
                      </c:pt>
                      <c:pt idx="8">
                        <c:v>2.9743280012666268E-2</c:v>
                      </c:pt>
                      <c:pt idx="9">
                        <c:v>3.2979380392442336E-3</c:v>
                      </c:pt>
                      <c:pt idx="10">
                        <c:v>1.7176633255453409E-2</c:v>
                      </c:pt>
                      <c:pt idx="11">
                        <c:v>7.6999128322887217E-2</c:v>
                      </c:pt>
                      <c:pt idx="12">
                        <c:v>0.16536724880752171</c:v>
                      </c:pt>
                      <c:pt idx="13">
                        <c:v>0.1390758836605315</c:v>
                      </c:pt>
                      <c:pt idx="14">
                        <c:v>0.13312889264119229</c:v>
                      </c:pt>
                      <c:pt idx="15">
                        <c:v>4.3034816362569062E-2</c:v>
                      </c:pt>
                      <c:pt idx="16">
                        <c:v>5.9066480102071821E-2</c:v>
                      </c:pt>
                      <c:pt idx="17">
                        <c:v>4.1089545839106505E-2</c:v>
                      </c:pt>
                      <c:pt idx="18">
                        <c:v>4.8274539692060178E-2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42C-4360-9B1B-0B89EBA0F72C}"/>
                  </c:ext>
                </c:extLst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1'!$K$2</c15:sqref>
                        </c15:formulaRef>
                      </c:ext>
                    </c:extLst>
                    <c:strCache>
                      <c:ptCount val="1"/>
                      <c:pt idx="0">
                        <c:v>Breast cancer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1'!$K$3:$K$21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4.5126465628565361E-3</c:v>
                      </c:pt>
                      <c:pt idx="7">
                        <c:v>4.3527763470597881E-3</c:v>
                      </c:pt>
                      <c:pt idx="8">
                        <c:v>1.4027025013667484E-2</c:v>
                      </c:pt>
                      <c:pt idx="9">
                        <c:v>2.5794891854364663E-2</c:v>
                      </c:pt>
                      <c:pt idx="10">
                        <c:v>3.3351863874542996E-2</c:v>
                      </c:pt>
                      <c:pt idx="11">
                        <c:v>4.3003341354147781E-2</c:v>
                      </c:pt>
                      <c:pt idx="12">
                        <c:v>3.7707782351612019E-2</c:v>
                      </c:pt>
                      <c:pt idx="13">
                        <c:v>7.5532314424520295E-3</c:v>
                      </c:pt>
                      <c:pt idx="14">
                        <c:v>1.0086366162336042E-2</c:v>
                      </c:pt>
                      <c:pt idx="15">
                        <c:v>5.7937666229319297E-3</c:v>
                      </c:pt>
                      <c:pt idx="16">
                        <c:v>1.6241284869362615E-2</c:v>
                      </c:pt>
                      <c:pt idx="17">
                        <c:v>3.3434530765076706E-3</c:v>
                      </c:pt>
                      <c:pt idx="18">
                        <c:v>1.6538971510412726E-2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42C-4360-9B1B-0B89EBA0F72C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1'!$L$2</c15:sqref>
                        </c15:formulaRef>
                      </c:ext>
                    </c:extLst>
                    <c:strCache>
                      <c:ptCount val="1"/>
                      <c:pt idx="0">
                        <c:v>COVID-19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1'!$L$3:$L$21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42C-4360-9B1B-0B89EBA0F72C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1'!$M$2</c15:sqref>
                        </c15:formulaRef>
                      </c:ext>
                    </c:extLst>
                    <c:strCache>
                      <c:ptCount val="1"/>
                      <c:pt idx="0">
                        <c:v>Chronic liver disease and cirrhosis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1'!$M$3:$M$21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5.1731842569414828E-3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-1.2028342729221179E-3</c:v>
                      </c:pt>
                      <c:pt idx="7">
                        <c:v>9.2405242293331913E-3</c:v>
                      </c:pt>
                      <c:pt idx="8">
                        <c:v>-1.0469188077539181E-2</c:v>
                      </c:pt>
                      <c:pt idx="9">
                        <c:v>-7.5719417793485596E-4</c:v>
                      </c:pt>
                      <c:pt idx="10">
                        <c:v>-1.8891913792238802E-2</c:v>
                      </c:pt>
                      <c:pt idx="11">
                        <c:v>1.6886677946384866E-2</c:v>
                      </c:pt>
                      <c:pt idx="12">
                        <c:v>1.0758863745611498E-2</c:v>
                      </c:pt>
                      <c:pt idx="13">
                        <c:v>-5.0026466596803038E-3</c:v>
                      </c:pt>
                      <c:pt idx="14">
                        <c:v>-1.0159513663916623E-2</c:v>
                      </c:pt>
                      <c:pt idx="15">
                        <c:v>-1.0115348374111077E-2</c:v>
                      </c:pt>
                      <c:pt idx="16">
                        <c:v>1.2264599815655212E-3</c:v>
                      </c:pt>
                      <c:pt idx="17">
                        <c:v>-5.0615034942781073E-3</c:v>
                      </c:pt>
                      <c:pt idx="18">
                        <c:v>-3.9195538676880352E-3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42C-4360-9B1B-0B89EBA0F72C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1'!$N$2</c15:sqref>
                        </c15:formulaRef>
                      </c:ext>
                    </c:extLst>
                    <c:strCache>
                      <c:ptCount val="1"/>
                      <c:pt idx="0">
                        <c:v>Chronic lower respiratory disease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1'!$N$3:$N$21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6.6683593166123262E-3</c:v>
                      </c:pt>
                      <c:pt idx="2">
                        <c:v>0</c:v>
                      </c:pt>
                      <c:pt idx="3">
                        <c:v>5.1731842569414828E-3</c:v>
                      </c:pt>
                      <c:pt idx="4">
                        <c:v>4.1438096269223717E-3</c:v>
                      </c:pt>
                      <c:pt idx="5">
                        <c:v>0</c:v>
                      </c:pt>
                      <c:pt idx="6">
                        <c:v>1.353793968856961E-2</c:v>
                      </c:pt>
                      <c:pt idx="7">
                        <c:v>1.3058329041179366E-2</c:v>
                      </c:pt>
                      <c:pt idx="8">
                        <c:v>3.4786024203280155E-2</c:v>
                      </c:pt>
                      <c:pt idx="9">
                        <c:v>2.2429608731143431E-2</c:v>
                      </c:pt>
                      <c:pt idx="10">
                        <c:v>1.419707165993403E-2</c:v>
                      </c:pt>
                      <c:pt idx="11">
                        <c:v>2.2800089478263043E-2</c:v>
                      </c:pt>
                      <c:pt idx="12">
                        <c:v>4.6675769644952118E-2</c:v>
                      </c:pt>
                      <c:pt idx="13">
                        <c:v>1.9893434136781202E-2</c:v>
                      </c:pt>
                      <c:pt idx="14">
                        <c:v>3.0295672237798433E-2</c:v>
                      </c:pt>
                      <c:pt idx="15">
                        <c:v>1.9340837718326839E-2</c:v>
                      </c:pt>
                      <c:pt idx="16">
                        <c:v>-1.2614990084886389E-2</c:v>
                      </c:pt>
                      <c:pt idx="17">
                        <c:v>-1.7921686249969923E-3</c:v>
                      </c:pt>
                      <c:pt idx="18">
                        <c:v>-6.1354074727059385E-3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42C-4360-9B1B-0B89EBA0F72C}"/>
                  </c:ext>
                </c:extLst>
              </c15:ser>
            </c15:filteredBarSeries>
            <c15:filteredB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1'!$O$2</c15:sqref>
                        </c15:formulaRef>
                      </c:ext>
                    </c:extLst>
                    <c:strCache>
                      <c:ptCount val="1"/>
                      <c:pt idx="0">
                        <c:v>Colorectal Cancer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1'!$O$3:$O$21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-2.941201649451471E-3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4.3527763470597881E-3</c:v>
                      </c:pt>
                      <c:pt idx="8">
                        <c:v>1.259359482587712E-2</c:v>
                      </c:pt>
                      <c:pt idx="9">
                        <c:v>-4.5094925256206368E-3</c:v>
                      </c:pt>
                      <c:pt idx="10">
                        <c:v>1.3066147267520692E-2</c:v>
                      </c:pt>
                      <c:pt idx="11">
                        <c:v>2.9655668413232524E-2</c:v>
                      </c:pt>
                      <c:pt idx="12">
                        <c:v>2.9386935884008765E-2</c:v>
                      </c:pt>
                      <c:pt idx="13">
                        <c:v>2.0502940249324392E-2</c:v>
                      </c:pt>
                      <c:pt idx="14">
                        <c:v>1.2957735422777693E-2</c:v>
                      </c:pt>
                      <c:pt idx="15">
                        <c:v>1.1036766578742651E-2</c:v>
                      </c:pt>
                      <c:pt idx="16">
                        <c:v>4.9058399262620848E-3</c:v>
                      </c:pt>
                      <c:pt idx="17">
                        <c:v>-1.0422271282409961E-3</c:v>
                      </c:pt>
                      <c:pt idx="18">
                        <c:v>1.8930398736704962E-2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42C-4360-9B1B-0B89EBA0F72C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1'!$P$2</c15:sqref>
                        </c15:formulaRef>
                      </c:ext>
                    </c:extLst>
                    <c:strCache>
                      <c:ptCount val="1"/>
                      <c:pt idx="0">
                        <c:v>Accidents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solidFill>
                      <a:schemeClr val="bg1"/>
                    </a:solidFill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1'!$P$3:$P$21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-5.2590493491134352E-3</c:v>
                      </c:pt>
                      <c:pt idx="2">
                        <c:v>2.3459748042131863E-3</c:v>
                      </c:pt>
                      <c:pt idx="3">
                        <c:v>1.0359048914480364E-2</c:v>
                      </c:pt>
                      <c:pt idx="4">
                        <c:v>2.9137303976908165E-2</c:v>
                      </c:pt>
                      <c:pt idx="5">
                        <c:v>1.7700046022219255E-2</c:v>
                      </c:pt>
                      <c:pt idx="6">
                        <c:v>3.701338840453685E-2</c:v>
                      </c:pt>
                      <c:pt idx="7">
                        <c:v>3.9839613126922337E-2</c:v>
                      </c:pt>
                      <c:pt idx="8">
                        <c:v>1.528107823599216E-2</c:v>
                      </c:pt>
                      <c:pt idx="9">
                        <c:v>2.5912526742921209E-3</c:v>
                      </c:pt>
                      <c:pt idx="10">
                        <c:v>7.4824477618717798E-3</c:v>
                      </c:pt>
                      <c:pt idx="11">
                        <c:v>1.0609781485482972E-2</c:v>
                      </c:pt>
                      <c:pt idx="12">
                        <c:v>1.0066766193894435E-2</c:v>
                      </c:pt>
                      <c:pt idx="13">
                        <c:v>4.3415830095349965E-3</c:v>
                      </c:pt>
                      <c:pt idx="14">
                        <c:v>2.3012438538337374E-2</c:v>
                      </c:pt>
                      <c:pt idx="15">
                        <c:v>9.659849910939584E-3</c:v>
                      </c:pt>
                      <c:pt idx="16">
                        <c:v>9.2170226148743026E-3</c:v>
                      </c:pt>
                      <c:pt idx="17">
                        <c:v>-2.9969745220765043E-3</c:v>
                      </c:pt>
                      <c:pt idx="18">
                        <c:v>-1.4881073061988064E-2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42C-4360-9B1B-0B89EBA0F72C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1'!$Q$2</c15:sqref>
                        </c15:formulaRef>
                      </c:ext>
                    </c:extLst>
                    <c:strCache>
                      <c:ptCount val="1"/>
                      <c:pt idx="0">
                        <c:v>Diabetes mellitus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1'!$Q$3:$Q$21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8.2876192538447434E-3</c:v>
                      </c:pt>
                      <c:pt idx="5">
                        <c:v>4.6070427089861775E-3</c:v>
                      </c:pt>
                      <c:pt idx="6">
                        <c:v>3.3098122899344181E-3</c:v>
                      </c:pt>
                      <c:pt idx="7">
                        <c:v>1.0513125833281917E-2</c:v>
                      </c:pt>
                      <c:pt idx="8">
                        <c:v>6.8598740747156609E-3</c:v>
                      </c:pt>
                      <c:pt idx="9">
                        <c:v>2.5424712900894354E-2</c:v>
                      </c:pt>
                      <c:pt idx="10">
                        <c:v>9.2393511052590895E-3</c:v>
                      </c:pt>
                      <c:pt idx="11">
                        <c:v>2.0492593112918525E-2</c:v>
                      </c:pt>
                      <c:pt idx="12">
                        <c:v>2.0915543391466354E-2</c:v>
                      </c:pt>
                      <c:pt idx="13">
                        <c:v>2.4450692554119361E-2</c:v>
                      </c:pt>
                      <c:pt idx="14">
                        <c:v>-6.3377399415557982E-4</c:v>
                      </c:pt>
                      <c:pt idx="15">
                        <c:v>2.8778296706760218E-2</c:v>
                      </c:pt>
                      <c:pt idx="16">
                        <c:v>1.0512507410614729E-2</c:v>
                      </c:pt>
                      <c:pt idx="17">
                        <c:v>1.8252811747189894E-2</c:v>
                      </c:pt>
                      <c:pt idx="18">
                        <c:v>8.9383512772675923E-4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42C-4360-9B1B-0B89EBA0F72C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1'!$R$2</c15:sqref>
                        </c15:formulaRef>
                      </c:ext>
                    </c:extLst>
                    <c:strCache>
                      <c:ptCount val="1"/>
                      <c:pt idx="0">
                        <c:v>HIV/AIDS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1'!$R$3:$R$21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4.1438096269223717E-3</c:v>
                      </c:pt>
                      <c:pt idx="5">
                        <c:v>3.0449354658919119E-2</c:v>
                      </c:pt>
                      <c:pt idx="6">
                        <c:v>2.0157564268438444E-2</c:v>
                      </c:pt>
                      <c:pt idx="7">
                        <c:v>5.0960714560768734E-2</c:v>
                      </c:pt>
                      <c:pt idx="8">
                        <c:v>3.2917417252483157E-2</c:v>
                      </c:pt>
                      <c:pt idx="9">
                        <c:v>5.8320349955171776E-2</c:v>
                      </c:pt>
                      <c:pt idx="10">
                        <c:v>3.0777025614229334E-2</c:v>
                      </c:pt>
                      <c:pt idx="11">
                        <c:v>2.1575814369063803E-2</c:v>
                      </c:pt>
                      <c:pt idx="12">
                        <c:v>4.4493887690841991E-2</c:v>
                      </c:pt>
                      <c:pt idx="13">
                        <c:v>2.2026705530682384E-2</c:v>
                      </c:pt>
                      <c:pt idx="14">
                        <c:v>6.3399387642485783E-3</c:v>
                      </c:pt>
                      <c:pt idx="15">
                        <c:v>-1.3557787713553975E-3</c:v>
                      </c:pt>
                      <c:pt idx="16">
                        <c:v>4.5129439131520732E-4</c:v>
                      </c:pt>
                      <c:pt idx="17">
                        <c:v>0</c:v>
                      </c:pt>
                      <c:pt idx="18">
                        <c:v>-7.8441968258477924E-4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42C-4360-9B1B-0B89EBA0F72C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1'!$S$2</c15:sqref>
                        </c15:formulaRef>
                      </c:ext>
                    </c:extLst>
                    <c:strCache>
                      <c:ptCount val="1"/>
                      <c:pt idx="0">
                        <c:v>Heart disease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solidFill>
                      <a:schemeClr val="bg1"/>
                    </a:solidFill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1'!$S$3:$S$21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3.5690646528893119E-3</c:v>
                      </c:pt>
                      <c:pt idx="2">
                        <c:v>0</c:v>
                      </c:pt>
                      <c:pt idx="3">
                        <c:v>1.0346368513882966E-2</c:v>
                      </c:pt>
                      <c:pt idx="4">
                        <c:v>8.9542415368059729E-3</c:v>
                      </c:pt>
                      <c:pt idx="5">
                        <c:v>1.1228393620008211E-2</c:v>
                      </c:pt>
                      <c:pt idx="6">
                        <c:v>5.5055902498368628E-2</c:v>
                      </c:pt>
                      <c:pt idx="7">
                        <c:v>9.7900965776169815E-2</c:v>
                      </c:pt>
                      <c:pt idx="8">
                        <c:v>0.12967316216036517</c:v>
                      </c:pt>
                      <c:pt idx="9">
                        <c:v>9.1905836103407051E-2</c:v>
                      </c:pt>
                      <c:pt idx="10">
                        <c:v>0.1919526454812954</c:v>
                      </c:pt>
                      <c:pt idx="11">
                        <c:v>0.30593495697768314</c:v>
                      </c:pt>
                      <c:pt idx="12">
                        <c:v>0.26621266683537159</c:v>
                      </c:pt>
                      <c:pt idx="13">
                        <c:v>0.25563270817977751</c:v>
                      </c:pt>
                      <c:pt idx="14">
                        <c:v>0.20090357097190725</c:v>
                      </c:pt>
                      <c:pt idx="15">
                        <c:v>0.18973342098290114</c:v>
                      </c:pt>
                      <c:pt idx="16">
                        <c:v>0.10619223158742358</c:v>
                      </c:pt>
                      <c:pt idx="17">
                        <c:v>6.147681756830331E-2</c:v>
                      </c:pt>
                      <c:pt idx="18">
                        <c:v>-5.0519782794552152E-2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42C-4360-9B1B-0B89EBA0F72C}"/>
                  </c:ext>
                </c:extLst>
              </c15:ser>
            </c15:filteredBarSeries>
            <c15:filteredBa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1'!$T$2</c15:sqref>
                        </c15:formulaRef>
                      </c:ext>
                    </c:extLst>
                    <c:strCache>
                      <c:ptCount val="1"/>
                      <c:pt idx="0">
                        <c:v>Homicide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solidFill>
                      <a:schemeClr val="bg1"/>
                    </a:solidFill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1'!$T$3:$T$21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5.6915939185787932E-2</c:v>
                      </c:pt>
                      <c:pt idx="2">
                        <c:v>1.2505597152719584E-2</c:v>
                      </c:pt>
                      <c:pt idx="3">
                        <c:v>1.8976795875850366E-2</c:v>
                      </c:pt>
                      <c:pt idx="4">
                        <c:v>0.21400078010488585</c:v>
                      </c:pt>
                      <c:pt idx="5">
                        <c:v>0.29290109056232022</c:v>
                      </c:pt>
                      <c:pt idx="6">
                        <c:v>0.25752761676924885</c:v>
                      </c:pt>
                      <c:pt idx="7">
                        <c:v>0.18930926906442536</c:v>
                      </c:pt>
                      <c:pt idx="8">
                        <c:v>8.5160403506788648E-2</c:v>
                      </c:pt>
                      <c:pt idx="9">
                        <c:v>3.1768263922872256E-2</c:v>
                      </c:pt>
                      <c:pt idx="10">
                        <c:v>1.8841802739121984E-2</c:v>
                      </c:pt>
                      <c:pt idx="11">
                        <c:v>1.6233851780327359E-2</c:v>
                      </c:pt>
                      <c:pt idx="12">
                        <c:v>8.6219385174815741E-3</c:v>
                      </c:pt>
                      <c:pt idx="13">
                        <c:v>9.7755804848216436E-3</c:v>
                      </c:pt>
                      <c:pt idx="14">
                        <c:v>1.8915005744388792E-3</c:v>
                      </c:pt>
                      <c:pt idx="15">
                        <c:v>3.2623242098320194E-3</c:v>
                      </c:pt>
                      <c:pt idx="16">
                        <c:v>4.5129439131520732E-4</c:v>
                      </c:pt>
                      <c:pt idx="17">
                        <c:v>0</c:v>
                      </c:pt>
                      <c:pt idx="18">
                        <c:v>-7.8441968258477924E-4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42C-4360-9B1B-0B89EBA0F72C}"/>
                  </c:ext>
                </c:extLst>
              </c15:ser>
            </c15:filteredBarSeries>
            <c15:filteredBa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1'!$U$2</c15:sqref>
                        </c15:formulaRef>
                      </c:ext>
                    </c:extLst>
                    <c:strCache>
                      <c:ptCount val="1"/>
                      <c:pt idx="0">
                        <c:v>Influenza</c:v>
                      </c:pt>
                    </c:strCache>
                  </c:strRef>
                </c:tx>
                <c:spPr>
                  <a:solidFill>
                    <a:schemeClr val="accent5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1'!$U$3:$U$21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42C-4360-9B1B-0B89EBA0F72C}"/>
                  </c:ext>
                </c:extLst>
              </c15:ser>
            </c15:filteredBarSeries>
            <c15:filteredBa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1'!$V$2</c15:sqref>
                        </c15:formulaRef>
                      </c:ext>
                    </c:extLst>
                    <c:strCache>
                      <c:ptCount val="1"/>
                      <c:pt idx="0">
                        <c:v>Kidney Disease</c:v>
                      </c:pt>
                    </c:strCache>
                  </c:strRef>
                </c:tx>
                <c:spPr>
                  <a:solidFill>
                    <a:srgbClr val="7030A0"/>
                  </a:solidFill>
                  <a:ln>
                    <a:solidFill>
                      <a:schemeClr val="bg1"/>
                    </a:solidFill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1'!$V$3:$V$21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1.4865902180341705E-2</c:v>
                      </c:pt>
                      <c:pt idx="8">
                        <c:v>1.4027025013667484E-2</c:v>
                      </c:pt>
                      <c:pt idx="9">
                        <c:v>2.6080889452863719E-3</c:v>
                      </c:pt>
                      <c:pt idx="10">
                        <c:v>1.3379136743007678E-2</c:v>
                      </c:pt>
                      <c:pt idx="11">
                        <c:v>4.1126240078891027E-2</c:v>
                      </c:pt>
                      <c:pt idx="12">
                        <c:v>3.364511049327007E-2</c:v>
                      </c:pt>
                      <c:pt idx="13">
                        <c:v>2.7498223116835342E-2</c:v>
                      </c:pt>
                      <c:pt idx="14">
                        <c:v>3.6357753107766476E-2</c:v>
                      </c:pt>
                      <c:pt idx="15">
                        <c:v>2.8704166399258147E-2</c:v>
                      </c:pt>
                      <c:pt idx="16">
                        <c:v>1.9724216807504177E-2</c:v>
                      </c:pt>
                      <c:pt idx="17">
                        <c:v>9.1535023350680332E-3</c:v>
                      </c:pt>
                      <c:pt idx="18">
                        <c:v>1.7402272095309174E-2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542C-4360-9B1B-0B89EBA0F72C}"/>
                  </c:ext>
                </c:extLst>
              </c15:ser>
            </c15:filteredBarSeries>
            <c15:filteredBa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1'!$W$2</c15:sqref>
                        </c15:formulaRef>
                      </c:ext>
                    </c:extLst>
                    <c:strCache>
                      <c:ptCount val="1"/>
                      <c:pt idx="0">
                        <c:v>Lung cancer</c:v>
                      </c:pt>
                    </c:strCache>
                  </c:strRef>
                </c:tx>
                <c:spPr>
                  <a:solidFill>
                    <a:srgbClr val="FFFF00"/>
                  </a:solidFill>
                  <a:ln>
                    <a:solidFill>
                      <a:schemeClr val="bg1"/>
                    </a:solidFill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1'!$W$3:$W$21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4.3527763470597881E-3</c:v>
                      </c:pt>
                      <c:pt idx="8">
                        <c:v>0</c:v>
                      </c:pt>
                      <c:pt idx="9">
                        <c:v>1.0836207276604289E-2</c:v>
                      </c:pt>
                      <c:pt idx="10">
                        <c:v>3.222093948212966E-2</c:v>
                      </c:pt>
                      <c:pt idx="11">
                        <c:v>6.097324055667791E-2</c:v>
                      </c:pt>
                      <c:pt idx="12">
                        <c:v>6.8344043161114268E-2</c:v>
                      </c:pt>
                      <c:pt idx="13">
                        <c:v>9.5392820619776289E-2</c:v>
                      </c:pt>
                      <c:pt idx="14">
                        <c:v>4.5459339880085818E-2</c:v>
                      </c:pt>
                      <c:pt idx="15">
                        <c:v>5.9611399467001183E-2</c:v>
                      </c:pt>
                      <c:pt idx="16">
                        <c:v>2.2702769194110191E-2</c:v>
                      </c:pt>
                      <c:pt idx="17">
                        <c:v>1.004749304885592E-2</c:v>
                      </c:pt>
                      <c:pt idx="18">
                        <c:v>3.0727228518306962E-2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542C-4360-9B1B-0B89EBA0F72C}"/>
                  </c:ext>
                </c:extLst>
              </c15:ser>
            </c15:filteredBarSeries>
            <c15:filteredBa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1'!$X$2</c15:sqref>
                        </c15:formulaRef>
                      </c:ext>
                    </c:extLst>
                    <c:strCache>
                      <c:ptCount val="1"/>
                      <c:pt idx="0">
                        <c:v>Opioid Overdose</c:v>
                      </c:pt>
                    </c:strCache>
                  </c:strRef>
                </c:tx>
                <c:spPr>
                  <a:solidFill>
                    <a:schemeClr val="tx1"/>
                  </a:solidFill>
                  <a:ln>
                    <a:solidFill>
                      <a:schemeClr val="bg1"/>
                    </a:solidFill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1'!$X$3:$X$21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-1.1764806597805884E-2</c:v>
                      </c:pt>
                      <c:pt idx="5">
                        <c:v>-1.3392400330855063E-2</c:v>
                      </c:pt>
                      <c:pt idx="6">
                        <c:v>-1.3529867530975237E-2</c:v>
                      </c:pt>
                      <c:pt idx="7">
                        <c:v>-6.030695018051503E-3</c:v>
                      </c:pt>
                      <c:pt idx="8">
                        <c:v>7.9860273982698647E-3</c:v>
                      </c:pt>
                      <c:pt idx="9">
                        <c:v>4.6339933276168081E-2</c:v>
                      </c:pt>
                      <c:pt idx="10">
                        <c:v>2.6445284010528362E-2</c:v>
                      </c:pt>
                      <c:pt idx="11">
                        <c:v>-3.4576277825538494E-3</c:v>
                      </c:pt>
                      <c:pt idx="12">
                        <c:v>3.5211203315640431E-3</c:v>
                      </c:pt>
                      <c:pt idx="13">
                        <c:v>1.029600894889641E-2</c:v>
                      </c:pt>
                      <c:pt idx="14">
                        <c:v>1.330874081863881E-3</c:v>
                      </c:pt>
                      <c:pt idx="15">
                        <c:v>0</c:v>
                      </c:pt>
                      <c:pt idx="16">
                        <c:v>1.4175947701356726E-3</c:v>
                      </c:pt>
                      <c:pt idx="17">
                        <c:v>0</c:v>
                      </c:pt>
                      <c:pt idx="1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542C-4360-9B1B-0B89EBA0F72C}"/>
                  </c:ext>
                </c:extLst>
              </c15:ser>
            </c15:filteredBarSeries>
            <c15:filteredBa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1'!$Y$2</c15:sqref>
                        </c15:formulaRef>
                      </c:ext>
                    </c:extLst>
                    <c:strCache>
                      <c:ptCount val="1"/>
                      <c:pt idx="0">
                        <c:v>Other Diseases of the genitourinary system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1'!$Y$3:$Y$21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4.5126465628565361E-3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1.0095849369663682E-2</c:v>
                      </c:pt>
                      <c:pt idx="10">
                        <c:v>2.5748382603136616E-3</c:v>
                      </c:pt>
                      <c:pt idx="11">
                        <c:v>1.5877600382229499E-3</c:v>
                      </c:pt>
                      <c:pt idx="12">
                        <c:v>4.9053154349981611E-3</c:v>
                      </c:pt>
                      <c:pt idx="13">
                        <c:v>3.6054791376570593E-3</c:v>
                      </c:pt>
                      <c:pt idx="14">
                        <c:v>1.996311122795821E-3</c:v>
                      </c:pt>
                      <c:pt idx="15">
                        <c:v>3.7389605694511754E-3</c:v>
                      </c:pt>
                      <c:pt idx="16">
                        <c:v>4.1253611180269165E-3</c:v>
                      </c:pt>
                      <c:pt idx="17">
                        <c:v>7.0162508881136182E-3</c:v>
                      </c:pt>
                      <c:pt idx="18">
                        <c:v>-7.4625150404687474E-4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542C-4360-9B1B-0B89EBA0F72C}"/>
                  </c:ext>
                </c:extLst>
              </c15:ser>
            </c15:filteredBarSeries>
            <c15:filteredBa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1'!$Z$2</c15:sqref>
                        </c15:formulaRef>
                      </c:ext>
                    </c:extLst>
                    <c:strCache>
                      <c:ptCount val="1"/>
                      <c:pt idx="0">
                        <c:v>Other Infectious Diseases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1'!$Z$3:$Z$21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-3.3865407828354657E-3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1.0071541010179292E-3</c:v>
                      </c:pt>
                      <c:pt idx="6">
                        <c:v>2.2563232814282682E-2</c:v>
                      </c:pt>
                      <c:pt idx="7">
                        <c:v>1.7411105388239152E-2</c:v>
                      </c:pt>
                      <c:pt idx="8">
                        <c:v>2.5622366414760869E-2</c:v>
                      </c:pt>
                      <c:pt idx="9">
                        <c:v>1.3461132492884909E-2</c:v>
                      </c:pt>
                      <c:pt idx="10">
                        <c:v>3.027208017278997E-2</c:v>
                      </c:pt>
                      <c:pt idx="11">
                        <c:v>1.0899122722516766E-2</c:v>
                      </c:pt>
                      <c:pt idx="12">
                        <c:v>2.8348789556433173E-2</c:v>
                      </c:pt>
                      <c:pt idx="13">
                        <c:v>5.1175291688210459E-2</c:v>
                      </c:pt>
                      <c:pt idx="14">
                        <c:v>2.7109871332285956E-2</c:v>
                      </c:pt>
                      <c:pt idx="15">
                        <c:v>2.8778296706760218E-2</c:v>
                      </c:pt>
                      <c:pt idx="16">
                        <c:v>9.9975014231094683E-3</c:v>
                      </c:pt>
                      <c:pt idx="17">
                        <c:v>1.7740962958972709E-2</c:v>
                      </c:pt>
                      <c:pt idx="18">
                        <c:v>2.9973343378552526E-2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542C-4360-9B1B-0B89EBA0F72C}"/>
                  </c:ext>
                </c:extLst>
              </c15:ser>
            </c15:filteredBarSeries>
            <c15:filteredBa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1'!$AA$2</c15:sqref>
                        </c15:formulaRef>
                      </c:ext>
                    </c:extLst>
                    <c:strCache>
                      <c:ptCount val="1"/>
                      <c:pt idx="0">
                        <c:v>All Other Causes D</c:v>
                      </c:pt>
                    </c:strCache>
                  </c:strRef>
                </c:tx>
                <c:spPr>
                  <a:solidFill>
                    <a:schemeClr val="accent5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1'!$AA$3:$AA$21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9.1190563698841168E-3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9.214085417972355E-3</c:v>
                      </c:pt>
                      <c:pt idx="6">
                        <c:v>0</c:v>
                      </c:pt>
                      <c:pt idx="7">
                        <c:v>4.3527763470597881E-3</c:v>
                      </c:pt>
                      <c:pt idx="8">
                        <c:v>1.259359482587712E-2</c:v>
                      </c:pt>
                      <c:pt idx="9">
                        <c:v>1.3461132492884909E-2</c:v>
                      </c:pt>
                      <c:pt idx="10">
                        <c:v>1.802386782219563E-2</c:v>
                      </c:pt>
                      <c:pt idx="11">
                        <c:v>1.1255374120614624E-2</c:v>
                      </c:pt>
                      <c:pt idx="12">
                        <c:v>6.5906025883106026E-3</c:v>
                      </c:pt>
                      <c:pt idx="13">
                        <c:v>2.1567540780317027E-4</c:v>
                      </c:pt>
                      <c:pt idx="14">
                        <c:v>7.1101863535374607E-3</c:v>
                      </c:pt>
                      <c:pt idx="15">
                        <c:v>4.2155969290703305E-3</c:v>
                      </c:pt>
                      <c:pt idx="16">
                        <c:v>3.7377783229017593E-3</c:v>
                      </c:pt>
                      <c:pt idx="17">
                        <c:v>2.4665961820526877E-3</c:v>
                      </c:pt>
                      <c:pt idx="18">
                        <c:v>1.5891957270564399E-3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542C-4360-9B1B-0B89EBA0F72C}"/>
                  </c:ext>
                </c:extLst>
              </c15:ser>
            </c15:filteredBarSeries>
            <c15:filteredBa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1'!$AB$2</c15:sqref>
                        </c15:formulaRef>
                      </c:ext>
                    </c:extLst>
                    <c:strCache>
                      <c:ptCount val="1"/>
                      <c:pt idx="0">
                        <c:v>Other circulatory diseases</c:v>
                      </c:pt>
                    </c:strCache>
                  </c:strRef>
                </c:tx>
                <c:spPr>
                  <a:solidFill>
                    <a:schemeClr val="accent6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1'!$AB$3:$AB$21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4.1438096269223717E-3</c:v>
                      </c:pt>
                      <c:pt idx="5">
                        <c:v>-1.7999443039841241E-3</c:v>
                      </c:pt>
                      <c:pt idx="6">
                        <c:v>7.8224588527909551E-3</c:v>
                      </c:pt>
                      <c:pt idx="7">
                        <c:v>1.1785727437230642E-2</c:v>
                      </c:pt>
                      <c:pt idx="8">
                        <c:v>1.7892138814031944E-2</c:v>
                      </c:pt>
                      <c:pt idx="9">
                        <c:v>1.3831311446355212E-2</c:v>
                      </c:pt>
                      <c:pt idx="10">
                        <c:v>1.4510061135421014E-2</c:v>
                      </c:pt>
                      <c:pt idx="11">
                        <c:v>3.1673823541543245E-2</c:v>
                      </c:pt>
                      <c:pt idx="12">
                        <c:v>2.1306548893305088E-2</c:v>
                      </c:pt>
                      <c:pt idx="13">
                        <c:v>2.7587300765303767E-2</c:v>
                      </c:pt>
                      <c:pt idx="14">
                        <c:v>1.4990620296363801E-2</c:v>
                      </c:pt>
                      <c:pt idx="15">
                        <c:v>1.5029972585306767E-2</c:v>
                      </c:pt>
                      <c:pt idx="16">
                        <c:v>2.320183552766087E-2</c:v>
                      </c:pt>
                      <c:pt idx="17">
                        <c:v>5.79151970675372E-3</c:v>
                      </c:pt>
                      <c:pt idx="18">
                        <c:v>2.0534861735176563E-2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542C-4360-9B1B-0B89EBA0F72C}"/>
                  </c:ext>
                </c:extLst>
              </c15:ser>
            </c15:filteredBarSeries>
            <c15:filteredBa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1'!$AC$2</c15:sqref>
                        </c15:formulaRef>
                      </c:ext>
                    </c:extLst>
                    <c:strCache>
                      <c:ptCount val="1"/>
                      <c:pt idx="0">
                        <c:v>Other respiratory diseases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1'!$AC$3:$AC$21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1.3336718633224652E-2</c:v>
                      </c:pt>
                      <c:pt idx="2">
                        <c:v>0</c:v>
                      </c:pt>
                      <c:pt idx="3">
                        <c:v>-3.4445627044285233E-3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-1.2028342729221179E-3</c:v>
                      </c:pt>
                      <c:pt idx="7">
                        <c:v>4.3527763470597881E-3</c:v>
                      </c:pt>
                      <c:pt idx="8">
                        <c:v>3.8651138003644621E-3</c:v>
                      </c:pt>
                      <c:pt idx="9">
                        <c:v>5.6031931150372959E-3</c:v>
                      </c:pt>
                      <c:pt idx="10">
                        <c:v>5.0494544143936794E-4</c:v>
                      </c:pt>
                      <c:pt idx="11">
                        <c:v>7.0707764800133641E-3</c:v>
                      </c:pt>
                      <c:pt idx="12">
                        <c:v>1.9621261739992645E-2</c:v>
                      </c:pt>
                      <c:pt idx="13">
                        <c:v>7.1218806268456914E-3</c:v>
                      </c:pt>
                      <c:pt idx="14">
                        <c:v>1.376455676285686E-2</c:v>
                      </c:pt>
                      <c:pt idx="15">
                        <c:v>1.0485999911621418E-2</c:v>
                      </c:pt>
                      <c:pt idx="16">
                        <c:v>-2.4422935271613362E-3</c:v>
                      </c:pt>
                      <c:pt idx="17">
                        <c:v>-1.2444158221103282E-2</c:v>
                      </c:pt>
                      <c:pt idx="18">
                        <c:v>-1.8759914205902329E-2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542C-4360-9B1B-0B89EBA0F72C}"/>
                  </c:ext>
                </c:extLst>
              </c15:ser>
            </c15:filteredBarSeries>
            <c15:filteredBa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1'!$AD$2</c15:sqref>
                        </c15:formulaRef>
                      </c:ext>
                    </c:extLst>
                    <c:strCache>
                      <c:ptCount val="1"/>
                      <c:pt idx="0">
                        <c:v>Other unintentional injuries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1'!$AD$3:$AD$21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-3.3865407828354657E-3</c:v>
                      </c:pt>
                      <c:pt idx="3">
                        <c:v>-3.4445627044285233E-3</c:v>
                      </c:pt>
                      <c:pt idx="4">
                        <c:v>5.3464176043932716E-3</c:v>
                      </c:pt>
                      <c:pt idx="5">
                        <c:v>-5.3998329119523715E-3</c:v>
                      </c:pt>
                      <c:pt idx="6">
                        <c:v>2.1360398541360563E-2</c:v>
                      </c:pt>
                      <c:pt idx="7">
                        <c:v>6.1603494862221275E-3</c:v>
                      </c:pt>
                      <c:pt idx="8">
                        <c:v>2.4316836125740978E-3</c:v>
                      </c:pt>
                      <c:pt idx="9">
                        <c:v>-1.4975520848754618E-3</c:v>
                      </c:pt>
                      <c:pt idx="10">
                        <c:v>8.1793491692635351E-4</c:v>
                      </c:pt>
                      <c:pt idx="11">
                        <c:v>-1.802957583266835E-3</c:v>
                      </c:pt>
                      <c:pt idx="12">
                        <c:v>8.4264357665622084E-4</c:v>
                      </c:pt>
                      <c:pt idx="13">
                        <c:v>-3.0475305627159779E-4</c:v>
                      </c:pt>
                      <c:pt idx="14">
                        <c:v>0</c:v>
                      </c:pt>
                      <c:pt idx="15">
                        <c:v>9.5327271923831085E-4</c:v>
                      </c:pt>
                      <c:pt idx="16">
                        <c:v>3.2864839315865529E-3</c:v>
                      </c:pt>
                      <c:pt idx="17">
                        <c:v>-1.3887056826721613E-3</c:v>
                      </c:pt>
                      <c:pt idx="18">
                        <c:v>-7.8441968258477924E-4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542C-4360-9B1B-0B89EBA0F72C}"/>
                  </c:ext>
                </c:extLst>
              </c15:ser>
            </c15:filteredBarSeries>
            <c15:filteredBa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1'!$AE$2</c15:sqref>
                        </c15:formulaRef>
                      </c:ext>
                    </c:extLst>
                    <c:strCache>
                      <c:ptCount val="1"/>
                      <c:pt idx="0">
                        <c:v>Perinatal conditions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1'!$AE$3:$AE$21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6.2527985763597919E-3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542C-4360-9B1B-0B89EBA0F72C}"/>
                  </c:ext>
                </c:extLst>
              </c15:ser>
            </c15:filteredBarSeries>
            <c15:filteredBa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1'!$AF$2</c15:sqref>
                        </c15:formulaRef>
                      </c:ext>
                    </c:extLst>
                    <c:strCache>
                      <c:ptCount val="1"/>
                      <c:pt idx="0">
                        <c:v>Pneumonia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1'!$AF$3:$AF$21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6.6683593166123262E-3</c:v>
                      </c:pt>
                      <c:pt idx="2">
                        <c:v>-3.3865407828354657E-3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1.564491770558191E-2</c:v>
                      </c:pt>
                      <c:pt idx="7">
                        <c:v>1.8075731391623395E-3</c:v>
                      </c:pt>
                      <c:pt idx="8">
                        <c:v>3.8651138003644621E-3</c:v>
                      </c:pt>
                      <c:pt idx="9">
                        <c:v>8.9684762382585236E-3</c:v>
                      </c:pt>
                      <c:pt idx="10">
                        <c:v>2.2618487848266771E-3</c:v>
                      </c:pt>
                      <c:pt idx="11">
                        <c:v>2.070779065796241E-2</c:v>
                      </c:pt>
                      <c:pt idx="12">
                        <c:v>8.275889741623044E-3</c:v>
                      </c:pt>
                      <c:pt idx="13">
                        <c:v>2.028726484152122E-2</c:v>
                      </c:pt>
                      <c:pt idx="14">
                        <c:v>1.411556215871798E-2</c:v>
                      </c:pt>
                      <c:pt idx="15">
                        <c:v>1.0009363552002267E-2</c:v>
                      </c:pt>
                      <c:pt idx="16">
                        <c:v>2.6615742651627531E-2</c:v>
                      </c:pt>
                      <c:pt idx="17">
                        <c:v>3.2794900262452875E-4</c:v>
                      </c:pt>
                      <c:pt idx="18">
                        <c:v>-1.7124916664600417E-2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542C-4360-9B1B-0B89EBA0F72C}"/>
                  </c:ext>
                </c:extLst>
              </c15:ser>
            </c15:filteredBarSeries>
            <c15:filteredBa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1'!$AG$2</c15:sqref>
                        </c15:formulaRef>
                      </c:ext>
                    </c:extLst>
                    <c:strCache>
                      <c:ptCount val="1"/>
                      <c:pt idx="0">
                        <c:v>Stroke</c:v>
                      </c:pt>
                    </c:strCache>
                  </c:strRef>
                </c:tx>
                <c:spPr>
                  <a:solidFill>
                    <a:srgbClr val="FF0000"/>
                  </a:solidFill>
                  <a:ln>
                    <a:solidFill>
                      <a:schemeClr val="bg1"/>
                    </a:solidFill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1'!$AG$3:$AG$21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6.6683593166123262E-3</c:v>
                      </c:pt>
                      <c:pt idx="2">
                        <c:v>-3.3865407828354657E-3</c:v>
                      </c:pt>
                      <c:pt idx="3">
                        <c:v>0</c:v>
                      </c:pt>
                      <c:pt idx="4">
                        <c:v>1.2026079774709005E-3</c:v>
                      </c:pt>
                      <c:pt idx="5">
                        <c:v>0</c:v>
                      </c:pt>
                      <c:pt idx="6">
                        <c:v>6.6196245798688363E-3</c:v>
                      </c:pt>
                      <c:pt idx="7">
                        <c:v>6.1603494862221275E-3</c:v>
                      </c:pt>
                      <c:pt idx="8">
                        <c:v>1.7892138814031944E-2</c:v>
                      </c:pt>
                      <c:pt idx="9">
                        <c:v>1.7936952476517047E-2</c:v>
                      </c:pt>
                      <c:pt idx="10">
                        <c:v>2.6758273486015356E-2</c:v>
                      </c:pt>
                      <c:pt idx="11">
                        <c:v>3.4634146072945259E-2</c:v>
                      </c:pt>
                      <c:pt idx="12">
                        <c:v>5.1084490279152593E-2</c:v>
                      </c:pt>
                      <c:pt idx="13">
                        <c:v>3.470918139214945E-2</c:v>
                      </c:pt>
                      <c:pt idx="14">
                        <c:v>4.367756055801781E-2</c:v>
                      </c:pt>
                      <c:pt idx="15">
                        <c:v>2.4838083111250495E-2</c:v>
                      </c:pt>
                      <c:pt idx="16">
                        <c:v>3.8221973633442818E-2</c:v>
                      </c:pt>
                      <c:pt idx="17">
                        <c:v>2.4007272350330337E-2</c:v>
                      </c:pt>
                      <c:pt idx="18">
                        <c:v>-2.4882598952428964E-2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542C-4360-9B1B-0B89EBA0F72C}"/>
                  </c:ext>
                </c:extLst>
              </c15:ser>
            </c15:filteredBarSeries>
            <c15:filteredBarSeries>
              <c15:ser>
                <c:idx val="29"/>
                <c:order val="2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1'!$AH$2</c15:sqref>
                        </c15:formulaRef>
                      </c:ext>
                    </c:extLst>
                    <c:strCache>
                      <c:ptCount val="1"/>
                      <c:pt idx="0">
                        <c:v>Suicide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1'!$AH$3:$AH$21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-5.3598569450966993E-4</c:v>
                      </c:pt>
                      <c:pt idx="5">
                        <c:v>2.1436389805173442E-4</c:v>
                      </c:pt>
                      <c:pt idx="6">
                        <c:v>5.4248624645410921E-3</c:v>
                      </c:pt>
                      <c:pt idx="7">
                        <c:v>-1.7816422455282144E-2</c:v>
                      </c:pt>
                      <c:pt idx="8">
                        <c:v>-8.4726812279717172E-3</c:v>
                      </c:pt>
                      <c:pt idx="9">
                        <c:v>-7.8747756488418627E-3</c:v>
                      </c:pt>
                      <c:pt idx="10">
                        <c:v>-1.8770880282704204E-2</c:v>
                      </c:pt>
                      <c:pt idx="11">
                        <c:v>-3.0272326924660796E-3</c:v>
                      </c:pt>
                      <c:pt idx="12">
                        <c:v>-1.4610357006035527E-2</c:v>
                      </c:pt>
                      <c:pt idx="13">
                        <c:v>-7.3891135722509741E-3</c:v>
                      </c:pt>
                      <c:pt idx="14">
                        <c:v>-3.5733800521638749E-3</c:v>
                      </c:pt>
                      <c:pt idx="15">
                        <c:v>-2.9869408762714074E-3</c:v>
                      </c:pt>
                      <c:pt idx="16">
                        <c:v>-5.7978022729227923E-3</c:v>
                      </c:pt>
                      <c:pt idx="17">
                        <c:v>4.9331923641053783E-4</c:v>
                      </c:pt>
                      <c:pt idx="18">
                        <c:v>-3.137678730339117E-3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542C-4360-9B1B-0B89EBA0F72C}"/>
                  </c:ext>
                </c:extLst>
              </c15:ser>
            </c15:filteredBarSeries>
            <c15:filteredBarSeries>
              <c15:ser>
                <c:idx val="30"/>
                <c:order val="3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1'!$AI$2</c15:sqref>
                        </c15:formulaRef>
                      </c:ext>
                    </c:extLst>
                    <c:strCache>
                      <c:ptCount val="1"/>
                      <c:pt idx="0">
                        <c:v>All Other Causes E</c:v>
                      </c:pt>
                    </c:strCache>
                  </c:strRef>
                </c:tx>
                <c:spPr>
                  <a:solidFill>
                    <a:schemeClr val="accent1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1'!$AI$3:$AI$21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4.5126465628565361E-3</c:v>
                      </c:pt>
                      <c:pt idx="7">
                        <c:v>1.1785727437230642E-2</c:v>
                      </c:pt>
                      <c:pt idx="8">
                        <c:v>6.2967974129385599E-3</c:v>
                      </c:pt>
                      <c:pt idx="9">
                        <c:v>1.1963580408009447E-2</c:v>
                      </c:pt>
                      <c:pt idx="10">
                        <c:v>3.0797837017530307E-3</c:v>
                      </c:pt>
                      <c:pt idx="11">
                        <c:v>1.2843134158837572E-2</c:v>
                      </c:pt>
                      <c:pt idx="12">
                        <c:v>1.3181205176621205E-2</c:v>
                      </c:pt>
                      <c:pt idx="13">
                        <c:v>1.750696722421053E-2</c:v>
                      </c:pt>
                      <c:pt idx="14">
                        <c:v>1.22240615842791E-2</c:v>
                      </c:pt>
                      <c:pt idx="15">
                        <c:v>3.8130908769532434E-3</c:v>
                      </c:pt>
                      <c:pt idx="16">
                        <c:v>5.4792442919725385E-3</c:v>
                      </c:pt>
                      <c:pt idx="17">
                        <c:v>1.3155644881772253E-2</c:v>
                      </c:pt>
                      <c:pt idx="18">
                        <c:v>-3.8864747796218554E-3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542C-4360-9B1B-0B89EBA0F72C}"/>
                  </c:ext>
                </c:extLst>
              </c15:ser>
            </c15:filteredBarSeries>
            <c15:filteredBarSeries>
              <c15:ser>
                <c:idx val="31"/>
                <c:order val="3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1'!$AJ$2</c15:sqref>
                        </c15:formulaRef>
                      </c:ext>
                    </c:extLst>
                    <c:strCache>
                      <c:ptCount val="1"/>
                      <c:pt idx="0">
                        <c:v>All Other Causes F</c:v>
                      </c:pt>
                    </c:strCache>
                  </c:strRef>
                </c:tx>
                <c:spPr>
                  <a:solidFill>
                    <a:schemeClr val="accent2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1'!$AJ$3:$AJ$21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-2.5452032078974495E-3</c:v>
                      </c:pt>
                      <c:pt idx="8">
                        <c:v>-3.3020371385873593E-3</c:v>
                      </c:pt>
                      <c:pt idx="9">
                        <c:v>1.3074117268420355E-2</c:v>
                      </c:pt>
                      <c:pt idx="10">
                        <c:v>1.9488593093396915E-3</c:v>
                      </c:pt>
                      <c:pt idx="11">
                        <c:v>1.9512449672466554E-3</c:v>
                      </c:pt>
                      <c:pt idx="12">
                        <c:v>-5.4155152677789738E-4</c:v>
                      </c:pt>
                      <c:pt idx="13">
                        <c:v>-1.0474164245833265E-2</c:v>
                      </c:pt>
                      <c:pt idx="14">
                        <c:v>8.4410604354013402E-3</c:v>
                      </c:pt>
                      <c:pt idx="15">
                        <c:v>8.0286878060235756E-3</c:v>
                      </c:pt>
                      <c:pt idx="16">
                        <c:v>2.8405027582562008E-3</c:v>
                      </c:pt>
                      <c:pt idx="17">
                        <c:v>5.6446790247743489E-3</c:v>
                      </c:pt>
                      <c:pt idx="18">
                        <c:v>7.2553381673650427E-2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542C-4360-9B1B-0B89EBA0F72C}"/>
                  </c:ext>
                </c:extLst>
              </c15:ser>
            </c15:filteredBarSeries>
            <c15:filteredBarSeries>
              <c15:ser>
                <c:idx val="32"/>
                <c:order val="3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1'!$AK$2</c15:sqref>
                        </c15:formulaRef>
                      </c:ext>
                    </c:extLst>
                    <c:strCache>
                      <c:ptCount val="1"/>
                      <c:pt idx="0">
                        <c:v>All Other Causes G</c:v>
                      </c:pt>
                    </c:strCache>
                  </c:strRef>
                </c:tx>
                <c:spPr>
                  <a:solidFill>
                    <a:schemeClr val="accent3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1'!$AK$3:$AK$21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-2.6295246745567176E-3</c:v>
                      </c:pt>
                      <c:pt idx="2">
                        <c:v>6.2527985763597919E-3</c:v>
                      </c:pt>
                      <c:pt idx="3">
                        <c:v>1.0346368513882966E-2</c:v>
                      </c:pt>
                      <c:pt idx="4">
                        <c:v>5.3464176043932716E-3</c:v>
                      </c:pt>
                      <c:pt idx="5">
                        <c:v>4.6070427089861775E-3</c:v>
                      </c:pt>
                      <c:pt idx="6">
                        <c:v>1.353793968856961E-2</c:v>
                      </c:pt>
                      <c:pt idx="7">
                        <c:v>1.1785727437230642E-2</c:v>
                      </c:pt>
                      <c:pt idx="8">
                        <c:v>5.8616206499319283E-3</c:v>
                      </c:pt>
                      <c:pt idx="9">
                        <c:v>8.9684762382585236E-3</c:v>
                      </c:pt>
                      <c:pt idx="10">
                        <c:v>1.0491309007207029E-2</c:v>
                      </c:pt>
                      <c:pt idx="11">
                        <c:v>4.2587413325911715E-3</c:v>
                      </c:pt>
                      <c:pt idx="12">
                        <c:v>2.3337884822476059E-2</c:v>
                      </c:pt>
                      <c:pt idx="13">
                        <c:v>1.051168435669958E-2</c:v>
                      </c:pt>
                      <c:pt idx="14">
                        <c:v>5.6379279725263494E-3</c:v>
                      </c:pt>
                      <c:pt idx="15">
                        <c:v>5.5925135968733896E-3</c:v>
                      </c:pt>
                      <c:pt idx="16">
                        <c:v>2.2368271559205368E-2</c:v>
                      </c:pt>
                      <c:pt idx="17">
                        <c:v>7.124636734005956E-3</c:v>
                      </c:pt>
                      <c:pt idx="18">
                        <c:v>-5.375987947063369E-4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542C-4360-9B1B-0B89EBA0F72C}"/>
                  </c:ext>
                </c:extLst>
              </c15:ser>
            </c15:filteredBarSeries>
            <c15:filteredBarSeries>
              <c15:ser>
                <c:idx val="33"/>
                <c:order val="3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1'!$AL$2</c15:sqref>
                        </c15:formulaRef>
                      </c:ext>
                    </c:extLst>
                    <c:strCache>
                      <c:ptCount val="1"/>
                      <c:pt idx="0">
                        <c:v>All Other Causes H</c:v>
                      </c:pt>
                    </c:strCache>
                  </c:strRef>
                </c:tx>
                <c:spPr>
                  <a:solidFill>
                    <a:schemeClr val="accent4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1'!$AL$3:$AL$21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542C-4360-9B1B-0B89EBA0F72C}"/>
                  </c:ext>
                </c:extLst>
              </c15:ser>
            </c15:filteredBarSeries>
            <c15:filteredBarSeries>
              <c15:ser>
                <c:idx val="34"/>
                <c:order val="3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1'!$AM$2</c15:sqref>
                        </c15:formulaRef>
                      </c:ext>
                    </c:extLst>
                    <c:strCache>
                      <c:ptCount val="1"/>
                      <c:pt idx="0">
                        <c:v>All Other Causes K</c:v>
                      </c:pt>
                    </c:strCache>
                  </c:strRef>
                </c:tx>
                <c:spPr>
                  <a:solidFill>
                    <a:schemeClr val="accent5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1'!$AM$3:$AM$21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-3.3865407828354657E-3</c:v>
                      </c:pt>
                      <c:pt idx="3">
                        <c:v>0</c:v>
                      </c:pt>
                      <c:pt idx="4">
                        <c:v>-2.941201649451471E-3</c:v>
                      </c:pt>
                      <c:pt idx="5">
                        <c:v>2.8070984050020528E-3</c:v>
                      </c:pt>
                      <c:pt idx="6">
                        <c:v>3.3098122899344181E-3</c:v>
                      </c:pt>
                      <c:pt idx="7">
                        <c:v>0</c:v>
                      </c:pt>
                      <c:pt idx="8">
                        <c:v>2.6620619839544606E-2</c:v>
                      </c:pt>
                      <c:pt idx="9">
                        <c:v>1.9434504561392507E-2</c:v>
                      </c:pt>
                      <c:pt idx="10">
                        <c:v>6.4725568789930459E-3</c:v>
                      </c:pt>
                      <c:pt idx="11">
                        <c:v>8.8068239022161352E-3</c:v>
                      </c:pt>
                      <c:pt idx="12">
                        <c:v>8.7275278164405338E-3</c:v>
                      </c:pt>
                      <c:pt idx="13">
                        <c:v>1.4028085845888216E-2</c:v>
                      </c:pt>
                      <c:pt idx="14">
                        <c:v>2.6251744129374721E-3</c:v>
                      </c:pt>
                      <c:pt idx="15">
                        <c:v>-7.4567832424546872E-3</c:v>
                      </c:pt>
                      <c:pt idx="16">
                        <c:v>-4.8261886761174775E-3</c:v>
                      </c:pt>
                      <c:pt idx="17">
                        <c:v>9.3545359399935767E-3</c:v>
                      </c:pt>
                      <c:pt idx="18">
                        <c:v>-9.3392443791774013E-3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2-542C-4360-9B1B-0B89EBA0F72C}"/>
                  </c:ext>
                </c:extLst>
              </c15:ser>
            </c15:filteredBarSeries>
            <c15:filteredBarSeries>
              <c15:ser>
                <c:idx val="35"/>
                <c:order val="3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1'!$AN$2</c15:sqref>
                        </c15:formulaRef>
                      </c:ext>
                    </c:extLst>
                    <c:strCache>
                      <c:ptCount val="1"/>
                      <c:pt idx="0">
                        <c:v>All Other Causes L</c:v>
                      </c:pt>
                    </c:strCache>
                  </c:strRef>
                </c:tx>
                <c:spPr>
                  <a:solidFill>
                    <a:schemeClr val="accent6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1'!$AN$3:$AN$21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3.8651138003644621E-3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5.7723576788242092E-3</c:v>
                      </c:pt>
                      <c:pt idx="12">
                        <c:v>8.4264357665622084E-4</c:v>
                      </c:pt>
                      <c:pt idx="13">
                        <c:v>3.9102321939286566E-3</c:v>
                      </c:pt>
                      <c:pt idx="14">
                        <c:v>-1.2260635335069388E-3</c:v>
                      </c:pt>
                      <c:pt idx="15">
                        <c:v>2.1077984645351652E-3</c:v>
                      </c:pt>
                      <c:pt idx="16">
                        <c:v>9.0258878263041464E-4</c:v>
                      </c:pt>
                      <c:pt idx="17">
                        <c:v>2.8686633919037742E-3</c:v>
                      </c:pt>
                      <c:pt idx="18">
                        <c:v>4.7243299121596943E-3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542C-4360-9B1B-0B89EBA0F72C}"/>
                  </c:ext>
                </c:extLst>
              </c15:ser>
            </c15:filteredBarSeries>
            <c15:filteredBarSeries>
              <c15:ser>
                <c:idx val="38"/>
                <c:order val="3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1'!$AQ$2</c15:sqref>
                        </c15:formulaRef>
                      </c:ext>
                    </c:extLst>
                    <c:strCache>
                      <c:ptCount val="1"/>
                      <c:pt idx="0">
                        <c:v>Other Causes besides Top Ones</c:v>
                      </c:pt>
                    </c:strCache>
                  </c:strRef>
                </c:tx>
                <c:spPr>
                  <a:solidFill>
                    <a:schemeClr val="bg2">
                      <a:lumMod val="75000"/>
                    </a:schemeClr>
                  </a:solidFill>
                  <a:ln>
                    <a:solidFill>
                      <a:schemeClr val="bg1"/>
                    </a:solidFill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1'!$AQ$3:$AQ$21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4.5928070498394757E-2</c:v>
                      </c:pt>
                      <c:pt idx="2">
                        <c:v>1.3290722988999351E-2</c:v>
                      </c:pt>
                      <c:pt idx="3">
                        <c:v>2.4162660533389245E-2</c:v>
                      </c:pt>
                      <c:pt idx="4">
                        <c:v>6.3621025558209615E-2</c:v>
                      </c:pt>
                      <c:pt idx="5">
                        <c:v>7.6434748629210653E-2</c:v>
                      </c:pt>
                      <c:pt idx="6">
                        <c:v>0.20610443356242975</c:v>
                      </c:pt>
                      <c:pt idx="7">
                        <c:v>0.21729015068876617</c:v>
                      </c:pt>
                      <c:pt idx="8">
                        <c:v>0.22688902959663393</c:v>
                      </c:pt>
                      <c:pt idx="9">
                        <c:v>0.26008581090949723</c:v>
                      </c:pt>
                      <c:pt idx="10">
                        <c:v>0.18672355825773537</c:v>
                      </c:pt>
                      <c:pt idx="11">
                        <c:v>0.32161182687672052</c:v>
                      </c:pt>
                      <c:pt idx="12">
                        <c:v>0.36800631773883646</c:v>
                      </c:pt>
                      <c:pt idx="13">
                        <c:v>0.2609120330422578</c:v>
                      </c:pt>
                      <c:pt idx="14">
                        <c:v>0.22257531402035285</c:v>
                      </c:pt>
                      <c:pt idx="15">
                        <c:v>0.19447835134277455</c:v>
                      </c:pt>
                      <c:pt idx="16">
                        <c:v>0.13361501913721052</c:v>
                      </c:pt>
                      <c:pt idx="17">
                        <c:v>9.1346936367666429E-2</c:v>
                      </c:pt>
                      <c:pt idx="18">
                        <c:v>0.10474117915734114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542C-4360-9B1B-0B89EBA0F72C}"/>
                  </c:ext>
                </c:extLst>
              </c15:ser>
            </c15:filteredBarSeries>
            <c15:filteredBarSeries>
              <c15:ser>
                <c:idx val="40"/>
                <c:order val="3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1'!$AS$2</c15:sqref>
                        </c15:formulaRef>
                      </c:ext>
                    </c:extLst>
                    <c:strCache>
                      <c:ptCount val="1"/>
                      <c:pt idx="0">
                        <c:v>Stroke and Circulatory Disease</c:v>
                      </c:pt>
                    </c:strCache>
                  </c:strRef>
                </c:tx>
                <c:spPr>
                  <a:solidFill>
                    <a:schemeClr val="accent5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1'!$AS$3:$AS$21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6.6683593166123262E-3</c:v>
                      </c:pt>
                      <c:pt idx="2">
                        <c:v>-3.3865407828354657E-3</c:v>
                      </c:pt>
                      <c:pt idx="3">
                        <c:v>0</c:v>
                      </c:pt>
                      <c:pt idx="4">
                        <c:v>5.3464176043932724E-3</c:v>
                      </c:pt>
                      <c:pt idx="5">
                        <c:v>-1.7999443039841241E-3</c:v>
                      </c:pt>
                      <c:pt idx="6">
                        <c:v>1.4442083432659791E-2</c:v>
                      </c:pt>
                      <c:pt idx="7">
                        <c:v>1.7946076923452771E-2</c:v>
                      </c:pt>
                      <c:pt idx="8">
                        <c:v>3.5784277628063889E-2</c:v>
                      </c:pt>
                      <c:pt idx="9">
                        <c:v>3.1768263922872256E-2</c:v>
                      </c:pt>
                      <c:pt idx="10">
                        <c:v>4.1268334621436371E-2</c:v>
                      </c:pt>
                      <c:pt idx="11">
                        <c:v>6.630796961448851E-2</c:v>
                      </c:pt>
                      <c:pt idx="12">
                        <c:v>7.2391039172457677E-2</c:v>
                      </c:pt>
                      <c:pt idx="13">
                        <c:v>6.2296482157453217E-2</c:v>
                      </c:pt>
                      <c:pt idx="14">
                        <c:v>5.8668180854381607E-2</c:v>
                      </c:pt>
                      <c:pt idx="15">
                        <c:v>3.9868055696557263E-2</c:v>
                      </c:pt>
                      <c:pt idx="16">
                        <c:v>6.1423809161103689E-2</c:v>
                      </c:pt>
                      <c:pt idx="17">
                        <c:v>2.9798792057084057E-2</c:v>
                      </c:pt>
                      <c:pt idx="18">
                        <c:v>-4.3477372172524009E-3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8-542C-4360-9B1B-0B89EBA0F72C}"/>
                  </c:ext>
                </c:extLst>
              </c15:ser>
            </c15:filteredBarSeries>
            <c15:filteredBarSeries>
              <c15:ser>
                <c:idx val="41"/>
                <c:order val="3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1'!$AT$2</c15:sqref>
                        </c15:formulaRef>
                      </c:ext>
                    </c:extLst>
                    <c:strCache>
                      <c:ptCount val="1"/>
                      <c:pt idx="0">
                        <c:v>Cancer</c:v>
                      </c:pt>
                    </c:strCache>
                  </c:strRef>
                </c:tx>
                <c:spPr>
                  <a:solidFill>
                    <a:schemeClr val="accent6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1'!$AT$3:$AT$21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4.6976998916629703E-4</c:v>
                      </c:pt>
                      <c:pt idx="2">
                        <c:v>-1.0405659786222798E-3</c:v>
                      </c:pt>
                      <c:pt idx="3">
                        <c:v>-5.1605038563440854E-3</c:v>
                      </c:pt>
                      <c:pt idx="4">
                        <c:v>7.7516335593350721E-3</c:v>
                      </c:pt>
                      <c:pt idx="5">
                        <c:v>-5.7842630491446092E-4</c:v>
                      </c:pt>
                      <c:pt idx="6">
                        <c:v>1.9858873739606507E-2</c:v>
                      </c:pt>
                      <c:pt idx="7">
                        <c:v>2.2631166272204677E-2</c:v>
                      </c:pt>
                      <c:pt idx="8">
                        <c:v>5.6363899852210866E-2</c:v>
                      </c:pt>
                      <c:pt idx="9">
                        <c:v>3.5419544644592543E-2</c:v>
                      </c:pt>
                      <c:pt idx="10">
                        <c:v>9.5815583879646754E-2</c:v>
                      </c:pt>
                      <c:pt idx="11">
                        <c:v>0.21063137864694542</c:v>
                      </c:pt>
                      <c:pt idx="12">
                        <c:v>0.30080601020425674</c:v>
                      </c:pt>
                      <c:pt idx="13">
                        <c:v>0.26252487597208424</c:v>
                      </c:pt>
                      <c:pt idx="14">
                        <c:v>0.20163233410639186</c:v>
                      </c:pt>
                      <c:pt idx="15">
                        <c:v>0.11947674903124482</c:v>
                      </c:pt>
                      <c:pt idx="16">
                        <c:v>0.10291637409180671</c:v>
                      </c:pt>
                      <c:pt idx="17">
                        <c:v>5.3438264836229099E-2</c:v>
                      </c:pt>
                      <c:pt idx="18">
                        <c:v>0.11447113845748483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9-542C-4360-9B1B-0B89EBA0F72C}"/>
                  </c:ext>
                </c:extLst>
              </c15:ser>
            </c15:filteredBarSeries>
            <c15:filteredBarSeries>
              <c15:ser>
                <c:idx val="42"/>
                <c:order val="3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1'!$AU$2</c15:sqref>
                        </c15:formulaRef>
                      </c:ext>
                    </c:extLst>
                    <c:strCache>
                      <c:ptCount val="1"/>
                      <c:pt idx="0">
                        <c:v>Other Infectious Disease</c:v>
                      </c:pt>
                    </c:strCache>
                  </c:strRef>
                </c:tx>
                <c:spPr>
                  <a:solidFill>
                    <a:schemeClr val="accent1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1'!$AU$3:$AU$21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6.6683593166123262E-3</c:v>
                      </c:pt>
                      <c:pt idx="2">
                        <c:v>-6.7730815656709313E-3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1.0071541010179292E-3</c:v>
                      </c:pt>
                      <c:pt idx="6">
                        <c:v>3.8208150519864592E-2</c:v>
                      </c:pt>
                      <c:pt idx="7">
                        <c:v>1.9218678527401493E-2</c:v>
                      </c:pt>
                      <c:pt idx="8">
                        <c:v>2.9487480215125331E-2</c:v>
                      </c:pt>
                      <c:pt idx="9">
                        <c:v>2.2429608731143434E-2</c:v>
                      </c:pt>
                      <c:pt idx="10">
                        <c:v>3.2533928957616649E-2</c:v>
                      </c:pt>
                      <c:pt idx="11">
                        <c:v>3.1606913380479176E-2</c:v>
                      </c:pt>
                      <c:pt idx="12">
                        <c:v>3.6624679298056219E-2</c:v>
                      </c:pt>
                      <c:pt idx="13">
                        <c:v>7.1462556529731686E-2</c:v>
                      </c:pt>
                      <c:pt idx="14">
                        <c:v>4.1225433491003938E-2</c:v>
                      </c:pt>
                      <c:pt idx="15">
                        <c:v>3.8787660258762485E-2</c:v>
                      </c:pt>
                      <c:pt idx="16">
                        <c:v>3.6613244074736997E-2</c:v>
                      </c:pt>
                      <c:pt idx="17">
                        <c:v>1.8068911961597239E-2</c:v>
                      </c:pt>
                      <c:pt idx="18">
                        <c:v>1.2848426713952109E-2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A-542C-4360-9B1B-0B89EBA0F72C}"/>
                  </c:ext>
                </c:extLst>
              </c15:ser>
            </c15:filteredBarSeries>
            <c15:filteredBarSeries>
              <c15:ser>
                <c:idx val="43"/>
                <c:order val="4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1'!$AV$2</c15:sqref>
                        </c15:formulaRef>
                      </c:ext>
                    </c:extLst>
                    <c:strCache>
                      <c:ptCount val="1"/>
                      <c:pt idx="0">
                        <c:v>Accidents</c:v>
                      </c:pt>
                    </c:strCache>
                  </c:strRef>
                </c:tx>
                <c:spPr>
                  <a:solidFill>
                    <a:schemeClr val="accent2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1'!$AV$3:$AV$21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-5.2590493491134352E-3</c:v>
                      </c:pt>
                      <c:pt idx="2">
                        <c:v>-1.0405659786222794E-3</c:v>
                      </c:pt>
                      <c:pt idx="3">
                        <c:v>6.9144862100518406E-3</c:v>
                      </c:pt>
                      <c:pt idx="4">
                        <c:v>3.4483721581301439E-2</c:v>
                      </c:pt>
                      <c:pt idx="5">
                        <c:v>1.2300213110266883E-2</c:v>
                      </c:pt>
                      <c:pt idx="6">
                        <c:v>5.8373786945897413E-2</c:v>
                      </c:pt>
                      <c:pt idx="7">
                        <c:v>4.5999962613144464E-2</c:v>
                      </c:pt>
                      <c:pt idx="8">
                        <c:v>1.7712761848566259E-2</c:v>
                      </c:pt>
                      <c:pt idx="9">
                        <c:v>1.0937005894166591E-3</c:v>
                      </c:pt>
                      <c:pt idx="10">
                        <c:v>8.3003826787981325E-3</c:v>
                      </c:pt>
                      <c:pt idx="11">
                        <c:v>8.806823902216137E-3</c:v>
                      </c:pt>
                      <c:pt idx="12">
                        <c:v>1.0909409770550656E-2</c:v>
                      </c:pt>
                      <c:pt idx="13">
                        <c:v>4.0368299532633984E-3</c:v>
                      </c:pt>
                      <c:pt idx="14">
                        <c:v>2.3012438538337374E-2</c:v>
                      </c:pt>
                      <c:pt idx="15">
                        <c:v>1.0613122630177895E-2</c:v>
                      </c:pt>
                      <c:pt idx="16">
                        <c:v>1.2503506546460855E-2</c:v>
                      </c:pt>
                      <c:pt idx="17">
                        <c:v>-4.3856802047486654E-3</c:v>
                      </c:pt>
                      <c:pt idx="18">
                        <c:v>-1.5665492744572844E-2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542C-4360-9B1B-0B89EBA0F72C}"/>
                  </c:ext>
                </c:extLst>
              </c15:ser>
            </c15:filteredBarSeries>
            <c15:filteredBarSeries>
              <c15:ser>
                <c:idx val="44"/>
                <c:order val="4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1'!$AW$2</c15:sqref>
                        </c15:formulaRef>
                      </c:ext>
                    </c:extLst>
                    <c:strCache>
                      <c:ptCount val="1"/>
                      <c:pt idx="0">
                        <c:v>Other Causes</c:v>
                      </c:pt>
                    </c:strCache>
                  </c:strRef>
                </c:tx>
                <c:spPr>
                  <a:solidFill>
                    <a:schemeClr val="accent3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1'!$A$3:$A$21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  <c:pt idx="5">
                        <c:v>20</c:v>
                      </c:pt>
                      <c:pt idx="6">
                        <c:v>25</c:v>
                      </c:pt>
                      <c:pt idx="7">
                        <c:v>30</c:v>
                      </c:pt>
                      <c:pt idx="8">
                        <c:v>35</c:v>
                      </c:pt>
                      <c:pt idx="9">
                        <c:v>40</c:v>
                      </c:pt>
                      <c:pt idx="10">
                        <c:v>45</c:v>
                      </c:pt>
                      <c:pt idx="11">
                        <c:v>50</c:v>
                      </c:pt>
                      <c:pt idx="12">
                        <c:v>55</c:v>
                      </c:pt>
                      <c:pt idx="13">
                        <c:v>60</c:v>
                      </c:pt>
                      <c:pt idx="14">
                        <c:v>65</c:v>
                      </c:pt>
                      <c:pt idx="15">
                        <c:v>70</c:v>
                      </c:pt>
                      <c:pt idx="16">
                        <c:v>75</c:v>
                      </c:pt>
                      <c:pt idx="17">
                        <c:v>80</c:v>
                      </c:pt>
                      <c:pt idx="18">
                        <c:v>85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'Single Year by Age 1'!$AW$3:$AW$21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3.7850401214283534E-2</c:v>
                      </c:pt>
                      <c:pt idx="2">
                        <c:v>2.1104370533292557E-2</c:v>
                      </c:pt>
                      <c:pt idx="3">
                        <c:v>1.2074990066395924E-2</c:v>
                      </c:pt>
                      <c:pt idx="4">
                        <c:v>1.1895443186257444E-2</c:v>
                      </c:pt>
                      <c:pt idx="5">
                        <c:v>2.9656564455952921E-2</c:v>
                      </c:pt>
                      <c:pt idx="6">
                        <c:v>5.0244565406680146E-2</c:v>
                      </c:pt>
                      <c:pt idx="7">
                        <c:v>5.9998580256580433E-2</c:v>
                      </c:pt>
                      <c:pt idx="8">
                        <c:v>5.505836956319099E-2</c:v>
                      </c:pt>
                      <c:pt idx="9">
                        <c:v>9.0441956560520093E-2</c:v>
                      </c:pt>
                      <c:pt idx="10">
                        <c:v>3.3564631243796342E-2</c:v>
                      </c:pt>
                      <c:pt idx="11">
                        <c:v>7.2309991900208301E-2</c:v>
                      </c:pt>
                      <c:pt idx="12">
                        <c:v>9.6045691891810614E-2</c:v>
                      </c:pt>
                      <c:pt idx="13">
                        <c:v>3.9683753198358179E-2</c:v>
                      </c:pt>
                      <c:pt idx="14">
                        <c:v>4.9520198923244121E-2</c:v>
                      </c:pt>
                      <c:pt idx="15">
                        <c:v>3.6997520920683244E-2</c:v>
                      </c:pt>
                      <c:pt idx="16">
                        <c:v>2.3748720823075255E-2</c:v>
                      </c:pt>
                      <c:pt idx="17">
                        <c:v>3.644724337401236E-2</c:v>
                      </c:pt>
                      <c:pt idx="18">
                        <c:v>4.4061663372308393E-2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C-542C-4360-9B1B-0B89EBA0F72C}"/>
                  </c:ext>
                </c:extLst>
              </c15:ser>
            </c15:filteredBarSeries>
          </c:ext>
        </c:extLst>
      </c:barChart>
      <c:catAx>
        <c:axId val="6906340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Age Group (Number on axis is start of range)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323208"/>
        <c:crosses val="autoZero"/>
        <c:auto val="1"/>
        <c:lblAlgn val="ctr"/>
        <c:lblOffset val="100"/>
        <c:noMultiLvlLbl val="0"/>
      </c:catAx>
      <c:valAx>
        <c:axId val="199323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Contribution to Difference in LE at Birth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634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/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2010: Life Expectancy Gap between Group1 &amp; Group2 by Age Group and by Cause of Death </a:t>
            </a:r>
          </a:p>
          <a:p>
            <a:pPr>
              <a:defRPr>
                <a:solidFill>
                  <a:schemeClr val="tx1"/>
                </a:solidFill>
              </a:defRPr>
            </a:pPr>
            <a:r>
              <a:rPr lang="en-US">
                <a:solidFill>
                  <a:schemeClr val="tx1"/>
                </a:solidFill>
              </a:rPr>
              <a:t>(With size of bubble indicating number of deaths in Group1)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/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4"/>
          <c:order val="0"/>
          <c:tx>
            <c:v>All Other Causes</c:v>
          </c:tx>
          <c:spPr>
            <a:solidFill>
              <a:schemeClr val="bg2">
                <a:lumMod val="75000"/>
                <a:alpha val="67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'Single Year by Age 2'!$A$47:$A$56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35</c:v>
                </c:pt>
                <c:pt idx="5">
                  <c:v>45</c:v>
                </c:pt>
                <c:pt idx="6">
                  <c:v>55</c:v>
                </c:pt>
                <c:pt idx="7">
                  <c:v>65</c:v>
                </c:pt>
                <c:pt idx="8">
                  <c:v>75</c:v>
                </c:pt>
                <c:pt idx="9">
                  <c:v>85</c:v>
                </c:pt>
              </c:numCache>
            </c:numRef>
          </c:xVal>
          <c:yVal>
            <c:numRef>
              <c:f>'Single Year by Age 2'!$BD$47:$BD$56</c:f>
              <c:numCache>
                <c:formatCode>General</c:formatCode>
                <c:ptCount val="10"/>
                <c:pt idx="0">
                  <c:v>0.65508052755665425</c:v>
                </c:pt>
                <c:pt idx="1">
                  <c:v>6.1929816031714983E-2</c:v>
                </c:pt>
                <c:pt idx="2">
                  <c:v>8.2753818823706332E-2</c:v>
                </c:pt>
                <c:pt idx="3">
                  <c:v>0.27700433978151445</c:v>
                </c:pt>
                <c:pt idx="4">
                  <c:v>0.51385589455662384</c:v>
                </c:pt>
                <c:pt idx="5">
                  <c:v>0.62782153046989297</c:v>
                </c:pt>
                <c:pt idx="6">
                  <c:v>1.147083934364866</c:v>
                </c:pt>
                <c:pt idx="7">
                  <c:v>0.98655790884512373</c:v>
                </c:pt>
                <c:pt idx="8">
                  <c:v>0.57698648712056633</c:v>
                </c:pt>
                <c:pt idx="9">
                  <c:v>0.32535159602123853</c:v>
                </c:pt>
              </c:numCache>
            </c:numRef>
          </c:yVal>
          <c:bubbleSize>
            <c:numRef>
              <c:f>'Single Year by Age 2'!$BD$59:$BD$68</c:f>
              <c:numCache>
                <c:formatCode>General</c:formatCode>
                <c:ptCount val="10"/>
                <c:pt idx="0">
                  <c:v>157</c:v>
                </c:pt>
                <c:pt idx="1">
                  <c:v>23</c:v>
                </c:pt>
                <c:pt idx="2">
                  <c:v>40</c:v>
                </c:pt>
                <c:pt idx="3">
                  <c:v>104</c:v>
                </c:pt>
                <c:pt idx="4">
                  <c:v>193</c:v>
                </c:pt>
                <c:pt idx="5">
                  <c:v>418</c:v>
                </c:pt>
                <c:pt idx="6">
                  <c:v>991</c:v>
                </c:pt>
                <c:pt idx="7">
                  <c:v>1104</c:v>
                </c:pt>
                <c:pt idx="8">
                  <c:v>1329</c:v>
                </c:pt>
                <c:pt idx="9">
                  <c:v>1780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7-8BFB-4860-A336-EA5CE0A7BD91}"/>
            </c:ext>
          </c:extLst>
        </c:ser>
        <c:ser>
          <c:idx val="0"/>
          <c:order val="1"/>
          <c:tx>
            <c:v>Heart Disease</c:v>
          </c:tx>
          <c:spPr>
            <a:solidFill>
              <a:srgbClr val="C00000"/>
            </a:solidFill>
            <a:ln w="25400">
              <a:noFill/>
            </a:ln>
            <a:effectLst/>
          </c:spPr>
          <c:invertIfNegative val="0"/>
          <c:xVal>
            <c:numRef>
              <c:f>'Single Year by Age 2'!$A$47:$A$56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35</c:v>
                </c:pt>
                <c:pt idx="5">
                  <c:v>45</c:v>
                </c:pt>
                <c:pt idx="6">
                  <c:v>55</c:v>
                </c:pt>
                <c:pt idx="7">
                  <c:v>65</c:v>
                </c:pt>
                <c:pt idx="8">
                  <c:v>75</c:v>
                </c:pt>
                <c:pt idx="9">
                  <c:v>85</c:v>
                </c:pt>
              </c:numCache>
            </c:numRef>
          </c:xVal>
          <c:yVal>
            <c:numRef>
              <c:f>'Single Year by Age 2'!$Q$47:$Q$56</c:f>
              <c:numCache>
                <c:formatCode>General</c:formatCode>
                <c:ptCount val="10"/>
                <c:pt idx="0">
                  <c:v>0</c:v>
                </c:pt>
                <c:pt idx="1">
                  <c:v>3.5690646528893119E-3</c:v>
                </c:pt>
                <c:pt idx="2">
                  <c:v>1.9300610050688938E-2</c:v>
                </c:pt>
                <c:pt idx="3">
                  <c:v>6.6284296118376843E-2</c:v>
                </c:pt>
                <c:pt idx="4">
                  <c:v>0.22757412793653498</c:v>
                </c:pt>
                <c:pt idx="5">
                  <c:v>0.28385848158470245</c:v>
                </c:pt>
                <c:pt idx="6">
                  <c:v>0.57214762381305473</c:v>
                </c:pt>
                <c:pt idx="7">
                  <c:v>0.45653627915168477</c:v>
                </c:pt>
                <c:pt idx="8">
                  <c:v>0.29592565257032472</c:v>
                </c:pt>
                <c:pt idx="9">
                  <c:v>1.0957034773751158E-2</c:v>
                </c:pt>
              </c:numCache>
            </c:numRef>
          </c:yVal>
          <c:bubbleSize>
            <c:numRef>
              <c:f>'Single Year by Age 2'!$Q$59:$Q$68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7</c:v>
                </c:pt>
                <c:pt idx="3">
                  <c:v>17</c:v>
                </c:pt>
                <c:pt idx="4">
                  <c:v>64</c:v>
                </c:pt>
                <c:pt idx="5">
                  <c:v>157</c:v>
                </c:pt>
                <c:pt idx="6">
                  <c:v>432</c:v>
                </c:pt>
                <c:pt idx="7">
                  <c:v>448</c:v>
                </c:pt>
                <c:pt idx="8">
                  <c:v>521</c:v>
                </c:pt>
                <c:pt idx="9">
                  <c:v>763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3-8BFB-4860-A336-EA5CE0A7BD91}"/>
            </c:ext>
          </c:extLst>
        </c:ser>
        <c:ser>
          <c:idx val="2"/>
          <c:order val="2"/>
          <c:tx>
            <c:v>Homicide</c:v>
          </c:tx>
          <c:spPr>
            <a:solidFill>
              <a:schemeClr val="accent3">
                <a:lumMod val="60000"/>
                <a:lumOff val="40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'Single Year by Age 2'!$A$47:$A$56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35</c:v>
                </c:pt>
                <c:pt idx="5">
                  <c:v>45</c:v>
                </c:pt>
                <c:pt idx="6">
                  <c:v>55</c:v>
                </c:pt>
                <c:pt idx="7">
                  <c:v>65</c:v>
                </c:pt>
                <c:pt idx="8">
                  <c:v>75</c:v>
                </c:pt>
                <c:pt idx="9">
                  <c:v>85</c:v>
                </c:pt>
              </c:numCache>
            </c:numRef>
          </c:xVal>
          <c:yVal>
            <c:numRef>
              <c:f>'Single Year by Age 2'!$R$47:$R$56</c:f>
              <c:numCache>
                <c:formatCode>General</c:formatCode>
                <c:ptCount val="10"/>
                <c:pt idx="0">
                  <c:v>0</c:v>
                </c:pt>
                <c:pt idx="1">
                  <c:v>6.942153633850752E-2</c:v>
                </c:pt>
                <c:pt idx="2">
                  <c:v>0.23297757598073621</c:v>
                </c:pt>
                <c:pt idx="3">
                  <c:v>0.55042870733156901</c:v>
                </c:pt>
                <c:pt idx="4">
                  <c:v>0.27446967257121402</c:v>
                </c:pt>
                <c:pt idx="5">
                  <c:v>5.0610066661994239E-2</c:v>
                </c:pt>
                <c:pt idx="6">
                  <c:v>2.4855790297808933E-2</c:v>
                </c:pt>
                <c:pt idx="7">
                  <c:v>1.1667081059260523E-2</c:v>
                </c:pt>
                <c:pt idx="8">
                  <c:v>3.7136186011472267E-3</c:v>
                </c:pt>
                <c:pt idx="9">
                  <c:v>-7.8441968258477924E-4</c:v>
                </c:pt>
              </c:numCache>
            </c:numRef>
          </c:yVal>
          <c:bubbleSize>
            <c:numRef>
              <c:f>'Single Year by Age 2'!$R$59:$R$68</c:f>
              <c:numCache>
                <c:formatCode>General</c:formatCode>
                <c:ptCount val="10"/>
                <c:pt idx="0">
                  <c:v>0</c:v>
                </c:pt>
                <c:pt idx="1">
                  <c:v>11</c:v>
                </c:pt>
                <c:pt idx="2">
                  <c:v>68</c:v>
                </c:pt>
                <c:pt idx="3">
                  <c:v>131</c:v>
                </c:pt>
                <c:pt idx="4">
                  <c:v>72</c:v>
                </c:pt>
                <c:pt idx="5">
                  <c:v>22</c:v>
                </c:pt>
                <c:pt idx="6">
                  <c:v>15</c:v>
                </c:pt>
                <c:pt idx="7">
                  <c:v>6</c:v>
                </c:pt>
                <c:pt idx="8">
                  <c:v>3</c:v>
                </c:pt>
                <c:pt idx="9">
                  <c:v>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5-8BFB-4860-A336-EA5CE0A7B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753045072"/>
        <c:axId val="753048672"/>
      </c:bubbleChart>
      <c:valAx>
        <c:axId val="753045072"/>
        <c:scaling>
          <c:orientation val="minMax"/>
          <c:max val="9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+mn-cs"/>
                  </a:defRPr>
                </a:pPr>
                <a:r>
                  <a:rPr lang="en-US" b="1"/>
                  <a:t>Age (grouped in 10-year intervals)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Roboto" panose="02000000000000000000" pitchFamily="2" charset="0"/>
                  <a:ea typeface="Roboto" panose="02000000000000000000" pitchFamily="2" charset="0"/>
                  <a:cs typeface="+mn-cs"/>
                </a:defRPr>
              </a:pPr>
              <a:endParaRPr lang="en-US"/>
            </a:p>
          </c:txPr>
        </c:title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53048672"/>
        <c:crosses val="autoZero"/>
        <c:crossBetween val="midCat"/>
      </c:valAx>
      <c:valAx>
        <c:axId val="753048672"/>
        <c:scaling>
          <c:orientation val="minMax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+mn-cs"/>
                  </a:defRPr>
                </a:pPr>
                <a:r>
                  <a:rPr lang="en-US" b="1"/>
                  <a:t>Life Expectancy at Birth Difference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Roboto" panose="02000000000000000000" pitchFamily="2" charset="0"/>
                  <a:ea typeface="Roboto" panose="02000000000000000000" pitchFamily="2" charset="0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753045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Roboto" panose="02000000000000000000" pitchFamily="2" charset="0"/>
          <a:ea typeface="Roboto" panose="020000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123824</xdr:colOff>
      <xdr:row>32</xdr:row>
      <xdr:rowOff>57150</xdr:rowOff>
    </xdr:from>
    <xdr:to>
      <xdr:col>38</xdr:col>
      <xdr:colOff>133349</xdr:colOff>
      <xdr:row>63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B2857FB-8BC6-C807-A12B-C500186D6B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65</xdr:row>
      <xdr:rowOff>0</xdr:rowOff>
    </xdr:from>
    <xdr:to>
      <xdr:col>38</xdr:col>
      <xdr:colOff>9525</xdr:colOff>
      <xdr:row>96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A7132D7-5F18-4D98-8901-656FB63994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97</xdr:row>
      <xdr:rowOff>0</xdr:rowOff>
    </xdr:from>
    <xdr:to>
      <xdr:col>38</xdr:col>
      <xdr:colOff>9525</xdr:colOff>
      <xdr:row>128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84B6642-ABF0-4E66-9B9C-95FB376594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33</xdr:row>
      <xdr:rowOff>185737</xdr:rowOff>
    </xdr:from>
    <xdr:to>
      <xdr:col>32</xdr:col>
      <xdr:colOff>133350</xdr:colOff>
      <xdr:row>65</xdr:row>
      <xdr:rowOff>66675</xdr:rowOff>
    </xdr:to>
    <xdr:grpSp>
      <xdr:nvGrpSpPr>
        <xdr:cNvPr id="13" name="Group 12">
          <a:extLst>
            <a:ext uri="{FF2B5EF4-FFF2-40B4-BE49-F238E27FC236}">
              <a16:creationId xmlns:a16="http://schemas.microsoft.com/office/drawing/2014/main" id="{68DE44DA-77B9-C4D5-1515-0EE057CEE1DF}"/>
            </a:ext>
          </a:extLst>
        </xdr:cNvPr>
        <xdr:cNvGrpSpPr/>
      </xdr:nvGrpSpPr>
      <xdr:grpSpPr>
        <a:xfrm>
          <a:off x="1200150" y="6472237"/>
          <a:ext cx="18440400" cy="5976938"/>
          <a:chOff x="1200150" y="6853237"/>
          <a:chExt cx="18440400" cy="5976938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E8896EAE-FBBE-C2C6-543B-2EB429D80386}"/>
              </a:ext>
            </a:extLst>
          </xdr:cNvPr>
          <xdr:cNvGraphicFramePr/>
        </xdr:nvGraphicFramePr>
        <xdr:xfrm>
          <a:off x="1200150" y="6853237"/>
          <a:ext cx="18440400" cy="597693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TextBox 2">
            <a:extLst>
              <a:ext uri="{FF2B5EF4-FFF2-40B4-BE49-F238E27FC236}">
                <a16:creationId xmlns:a16="http://schemas.microsoft.com/office/drawing/2014/main" id="{C1757CA3-ABCB-FAEC-34D8-46EEE62A18E6}"/>
              </a:ext>
            </a:extLst>
          </xdr:cNvPr>
          <xdr:cNvSpPr txBox="1"/>
        </xdr:nvSpPr>
        <xdr:spPr>
          <a:xfrm>
            <a:off x="18164174" y="7448550"/>
            <a:ext cx="1057275" cy="34290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en-US" sz="1600" b="1">
                <a:solidFill>
                  <a:srgbClr val="C00000"/>
                </a:solidFill>
              </a:rPr>
              <a:t>Homicide</a:t>
            </a:r>
          </a:p>
        </xdr:txBody>
      </xdr:sp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BB7C774A-5B7C-4178-A4B2-AE30A81158CA}"/>
              </a:ext>
            </a:extLst>
          </xdr:cNvPr>
          <xdr:cNvSpPr txBox="1"/>
        </xdr:nvSpPr>
        <xdr:spPr>
          <a:xfrm>
            <a:off x="18192749" y="8458200"/>
            <a:ext cx="1057276" cy="60960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en-US" sz="1600" b="1">
                <a:solidFill>
                  <a:schemeClr val="accent6"/>
                </a:solidFill>
              </a:rPr>
              <a:t>Heart Disease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BABD5ACE-A3D7-405D-B838-8F18EA6E597C}"/>
              </a:ext>
            </a:extLst>
          </xdr:cNvPr>
          <xdr:cNvSpPr txBox="1"/>
        </xdr:nvSpPr>
        <xdr:spPr>
          <a:xfrm>
            <a:off x="18192749" y="9534525"/>
            <a:ext cx="1057276" cy="60960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en-US" sz="1600" b="1">
                <a:solidFill>
                  <a:schemeClr val="accent2"/>
                </a:solidFill>
              </a:rPr>
              <a:t>Opioid Overdose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CE81C34B-05E0-4046-869A-1059713FA4F1}"/>
              </a:ext>
            </a:extLst>
          </xdr:cNvPr>
          <xdr:cNvSpPr txBox="1"/>
        </xdr:nvSpPr>
        <xdr:spPr>
          <a:xfrm>
            <a:off x="18249898" y="10544174"/>
            <a:ext cx="1162051" cy="904876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en-US" sz="1600" b="1">
                <a:solidFill>
                  <a:srgbClr val="FF0000"/>
                </a:solidFill>
              </a:rPr>
              <a:t>Stroke and Other Circ. Disease</a:t>
            </a:r>
          </a:p>
        </xdr:txBody>
      </xdr:sp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id="{5C8E4E7D-50BC-475F-9322-3FCADE233D48}"/>
              </a:ext>
            </a:extLst>
          </xdr:cNvPr>
          <xdr:cNvSpPr txBox="1"/>
        </xdr:nvSpPr>
        <xdr:spPr>
          <a:xfrm>
            <a:off x="18307050" y="11896725"/>
            <a:ext cx="1057276" cy="40957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en-US" sz="1600" b="1">
                <a:solidFill>
                  <a:srgbClr val="7030A0"/>
                </a:solidFill>
              </a:rPr>
              <a:t>Accidents</a:t>
            </a:r>
          </a:p>
        </xdr:txBody>
      </xdr:sp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992DFAFC-A25A-4DFD-8B39-198C99FFF904}"/>
              </a:ext>
            </a:extLst>
          </xdr:cNvPr>
          <xdr:cNvSpPr txBox="1"/>
        </xdr:nvSpPr>
        <xdr:spPr>
          <a:xfrm>
            <a:off x="14163674" y="10106025"/>
            <a:ext cx="990601" cy="66675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en-US" sz="1600" b="1">
                <a:solidFill>
                  <a:schemeClr val="accent5">
                    <a:lumMod val="60000"/>
                    <a:lumOff val="40000"/>
                  </a:schemeClr>
                </a:solidFill>
              </a:rPr>
              <a:t>Infant Mortality</a:t>
            </a:r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B6493F13-D354-4398-A724-B495A5A2F698}"/>
              </a:ext>
            </a:extLst>
          </xdr:cNvPr>
          <xdr:cNvSpPr txBox="1"/>
        </xdr:nvSpPr>
        <xdr:spPr>
          <a:xfrm>
            <a:off x="16525874" y="10115550"/>
            <a:ext cx="990601" cy="66675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en-US" sz="1600" b="1">
                <a:solidFill>
                  <a:schemeClr val="accent4"/>
                </a:solidFill>
              </a:rPr>
              <a:t>All Other Cancers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id="{BBB0CF13-AAFB-4D1C-BF48-180B64B241A7}"/>
              </a:ext>
            </a:extLst>
          </xdr:cNvPr>
          <xdr:cNvSpPr txBox="1"/>
        </xdr:nvSpPr>
        <xdr:spPr>
          <a:xfrm>
            <a:off x="15363824" y="11296650"/>
            <a:ext cx="1104901" cy="34290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en-US" sz="1600" b="1">
                <a:solidFill>
                  <a:schemeClr val="tx1">
                    <a:lumMod val="50000"/>
                    <a:lumOff val="50000"/>
                  </a:schemeClr>
                </a:solidFill>
              </a:rPr>
              <a:t>COVID-19</a:t>
            </a:r>
          </a:p>
        </xdr:txBody>
      </xdr:sp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id="{0DE0E45E-2AFC-4F31-9A7E-6E712F247976}"/>
              </a:ext>
            </a:extLst>
          </xdr:cNvPr>
          <xdr:cNvSpPr txBox="1"/>
        </xdr:nvSpPr>
        <xdr:spPr>
          <a:xfrm>
            <a:off x="8086726" y="11258550"/>
            <a:ext cx="800100" cy="66675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en-US" sz="1600" b="1">
                <a:solidFill>
                  <a:schemeClr val="tx2">
                    <a:lumMod val="50000"/>
                    <a:lumOff val="50000"/>
                  </a:schemeClr>
                </a:solidFill>
              </a:rPr>
              <a:t>Lung</a:t>
            </a:r>
            <a:r>
              <a:rPr lang="en-US" sz="1600" b="1" baseline="0">
                <a:solidFill>
                  <a:schemeClr val="tx2">
                    <a:lumMod val="50000"/>
                    <a:lumOff val="50000"/>
                  </a:schemeClr>
                </a:solidFill>
              </a:rPr>
              <a:t> Cancer</a:t>
            </a:r>
            <a:endParaRPr lang="en-US" sz="1600" b="1">
              <a:solidFill>
                <a:schemeClr val="tx2">
                  <a:lumMod val="50000"/>
                  <a:lumOff val="50000"/>
                </a:schemeClr>
              </a:solidFill>
            </a:endParaRPr>
          </a:p>
        </xdr:txBody>
      </xdr:sp>
    </xdr:grpSp>
    <xdr:clientData/>
  </xdr:twoCellAnchor>
  <xdr:twoCellAnchor>
    <xdr:from>
      <xdr:col>35</xdr:col>
      <xdr:colOff>552450</xdr:colOff>
      <xdr:row>31</xdr:row>
      <xdr:rowOff>133350</xdr:rowOff>
    </xdr:from>
    <xdr:to>
      <xdr:col>60</xdr:col>
      <xdr:colOff>590550</xdr:colOff>
      <xdr:row>67</xdr:row>
      <xdr:rowOff>114300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C5C1D868-1A2A-7CA9-1D7C-5D22EBCE01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542925</xdr:colOff>
      <xdr:row>23</xdr:row>
      <xdr:rowOff>123824</xdr:rowOff>
    </xdr:from>
    <xdr:to>
      <xdr:col>30</xdr:col>
      <xdr:colOff>238125</xdr:colOff>
      <xdr:row>52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544DD5-855F-EEB0-9269-351836B91D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609599</xdr:colOff>
      <xdr:row>68</xdr:row>
      <xdr:rowOff>104775</xdr:rowOff>
    </xdr:from>
    <xdr:to>
      <xdr:col>31</xdr:col>
      <xdr:colOff>85724</xdr:colOff>
      <xdr:row>103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166787-FEA1-4A38-95D5-EE04930F3E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B9517-CBBF-427D-9FA3-16C5C4B381D5}">
  <dimension ref="A1:AZ30"/>
  <sheetViews>
    <sheetView topLeftCell="A50" workbookViewId="0">
      <selection activeCell="AQ2" sqref="AQ2:AU15"/>
    </sheetView>
  </sheetViews>
  <sheetFormatPr defaultRowHeight="15" x14ac:dyDescent="0.25"/>
  <cols>
    <col min="41" max="41" width="29.28515625" bestFit="1" customWidth="1"/>
    <col min="49" max="49" width="15.42578125" bestFit="1" customWidth="1"/>
    <col min="50" max="50" width="7.7109375" bestFit="1" customWidth="1"/>
    <col min="51" max="51" width="17.42578125" bestFit="1" customWidth="1"/>
  </cols>
  <sheetData>
    <row r="1" spans="1:52" s="4" customFormat="1" x14ac:dyDescent="0.25">
      <c r="A1" s="3" t="s">
        <v>95</v>
      </c>
      <c r="AM1" s="3" t="s">
        <v>96</v>
      </c>
    </row>
    <row r="2" spans="1:52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  <c r="AH2" t="s">
        <v>33</v>
      </c>
      <c r="AI2" t="s">
        <v>34</v>
      </c>
      <c r="AJ2" t="s">
        <v>35</v>
      </c>
      <c r="AK2" t="s">
        <v>36</v>
      </c>
      <c r="AL2" t="s">
        <v>37</v>
      </c>
      <c r="AO2" t="s">
        <v>102</v>
      </c>
      <c r="AQ2" t="s">
        <v>105</v>
      </c>
      <c r="AR2" t="s">
        <v>98</v>
      </c>
      <c r="AS2" t="s">
        <v>106</v>
      </c>
      <c r="AT2" t="s">
        <v>13</v>
      </c>
      <c r="AU2" t="s">
        <v>107</v>
      </c>
      <c r="AW2" t="s">
        <v>97</v>
      </c>
      <c r="AX2" t="s">
        <v>103</v>
      </c>
      <c r="AY2" t="s">
        <v>104</v>
      </c>
      <c r="AZ2" t="s">
        <v>99</v>
      </c>
    </row>
    <row r="3" spans="1:52" x14ac:dyDescent="0.25">
      <c r="A3">
        <v>2010</v>
      </c>
      <c r="B3">
        <v>8.406666051779613</v>
      </c>
      <c r="C3">
        <v>0.65508052755665425</v>
      </c>
      <c r="D3">
        <v>6.8521861143027357E-2</v>
      </c>
      <c r="E3">
        <v>1.6857826405661205E-2</v>
      </c>
      <c r="F3">
        <v>7.6088021594925845E-3</v>
      </c>
      <c r="G3">
        <v>0.11193670717085756</v>
      </c>
      <c r="H3">
        <v>0.78555656020115161</v>
      </c>
      <c r="I3">
        <v>0.22230740104225427</v>
      </c>
      <c r="K3">
        <v>-2.2293986220472548E-2</v>
      </c>
      <c r="L3">
        <v>0.23245756355811509</v>
      </c>
      <c r="M3">
        <v>0.14889588234819756</v>
      </c>
      <c r="N3">
        <v>0.20552049874132186</v>
      </c>
      <c r="O3">
        <v>0.19190404422355664</v>
      </c>
      <c r="P3">
        <v>0.32047367822914469</v>
      </c>
      <c r="Q3">
        <v>1.9361531706520079</v>
      </c>
      <c r="R3">
        <v>1.2173596291596527</v>
      </c>
      <c r="T3">
        <v>0.25849163731620572</v>
      </c>
      <c r="U3">
        <v>0.44066825755172223</v>
      </c>
      <c r="V3">
        <v>4.9161445557184782E-2</v>
      </c>
      <c r="W3">
        <v>4.3412520998052706E-2</v>
      </c>
      <c r="X3">
        <v>0.31097371036798127</v>
      </c>
      <c r="Y3">
        <v>0.10394551890722099</v>
      </c>
      <c r="Z3">
        <v>0.22830204606018187</v>
      </c>
      <c r="AA3">
        <v>4.743345992693794E-2</v>
      </c>
      <c r="AB3">
        <v>2.3189859900070307E-2</v>
      </c>
      <c r="AC3">
        <v>6.2527985763597919E-3</v>
      </c>
      <c r="AD3">
        <v>0.11904439414344933</v>
      </c>
      <c r="AE3">
        <v>0.3061418737987629</v>
      </c>
      <c r="AF3">
        <v>-8.7860704912755994E-2</v>
      </c>
      <c r="AG3">
        <v>0.11195540893781282</v>
      </c>
      <c r="AH3">
        <v>9.7619577124016615E-2</v>
      </c>
      <c r="AI3">
        <v>0.15286223732993479</v>
      </c>
      <c r="AK3">
        <v>7.4236781162306059E-2</v>
      </c>
      <c r="AL3">
        <v>2.3767664267495658E-2</v>
      </c>
      <c r="AO3">
        <f>SUM(D3,E3,F3,G3,I3,K3,L3,M3,N3,O3,P3,S3,T3,W3,X3,Y3,Z3,AA3,AB3,AC3,AD3,AF3,AG3,AH3,AI3,AJ3,AK3,AL3)</f>
        <v>3.0178171889064256</v>
      </c>
      <c r="AQ3">
        <f>SUM(Z3,AE3)</f>
        <v>0.53444391985894479</v>
      </c>
      <c r="AR3">
        <f>SUM(H3,I3,M3,U3)</f>
        <v>1.5974281011433258</v>
      </c>
      <c r="AS3">
        <f>SUM(S3,AD3,X3)</f>
        <v>0.43001810451143063</v>
      </c>
      <c r="AT3">
        <f>SUM(N3,AB3)</f>
        <v>0.22871035864139216</v>
      </c>
      <c r="AU3">
        <f>SUM(AC3,AA3,K3,D3,E3,F3,G3,Y3,AG3,AH3,AI3,AJ3,AK3,AL3)</f>
        <v>0.80070465689065073</v>
      </c>
      <c r="AW3">
        <f>SUM(Q3,AE3,Z3,U3,O3,M3,I3,H3,L3,T3,AA3)</f>
        <v>4.7983118966790927</v>
      </c>
      <c r="AX3">
        <f>SUM(AF3,R3,AB3,N3,V3)</f>
        <v>1.4073707284454737</v>
      </c>
      <c r="AY3">
        <f>SUM(S3,X3,P3,AD3,J3)</f>
        <v>0.75049178274057526</v>
      </c>
      <c r="AZ3">
        <f>SUM(AA3,K3,AC3,D3,E3,F3,G3,Y3,AG3,AH3,AI3,AJ3,AK3,AL3,W3)</f>
        <v>0.84411717788870344</v>
      </c>
    </row>
    <row r="4" spans="1:52" x14ac:dyDescent="0.25">
      <c r="A4">
        <v>2011</v>
      </c>
      <c r="B4">
        <v>8.5499621494580698</v>
      </c>
      <c r="C4">
        <v>0.90868962908222206</v>
      </c>
      <c r="D4">
        <v>6.7612606631326566E-2</v>
      </c>
      <c r="E4">
        <v>2.8939285826623175E-2</v>
      </c>
      <c r="F4">
        <v>4.2511562510361096E-2</v>
      </c>
      <c r="G4">
        <v>0.19651179587783479</v>
      </c>
      <c r="H4">
        <v>0.67816586118642663</v>
      </c>
      <c r="I4">
        <v>0.16731140706619385</v>
      </c>
      <c r="K4">
        <v>5.4595431571389776E-2</v>
      </c>
      <c r="L4">
        <v>0.19186392165384986</v>
      </c>
      <c r="M4">
        <v>0.17473405496495362</v>
      </c>
      <c r="N4">
        <v>0.17385744327377528</v>
      </c>
      <c r="O4">
        <v>0.26047960076670701</v>
      </c>
      <c r="P4">
        <v>0.21430727910071795</v>
      </c>
      <c r="Q4">
        <v>1.6081983369007375</v>
      </c>
      <c r="R4">
        <v>1.1246427022984555</v>
      </c>
      <c r="S4">
        <v>-8.9391627510741097E-3</v>
      </c>
      <c r="T4">
        <v>0.26058998255802329</v>
      </c>
      <c r="U4">
        <v>0.43605418728581041</v>
      </c>
      <c r="V4">
        <v>0.11074804807942186</v>
      </c>
      <c r="W4">
        <v>2.812439139924755E-2</v>
      </c>
      <c r="X4">
        <v>0.26064503415551343</v>
      </c>
      <c r="Y4">
        <v>9.4849628033495198E-2</v>
      </c>
      <c r="Z4">
        <v>0.30474067624036372</v>
      </c>
      <c r="AA4">
        <v>5.1337748764654439E-2</v>
      </c>
      <c r="AB4">
        <v>5.2441320797421524E-2</v>
      </c>
      <c r="AD4">
        <v>0.16291709509447089</v>
      </c>
      <c r="AE4">
        <v>0.38573141767667585</v>
      </c>
      <c r="AF4">
        <v>3.6275277505701434E-2</v>
      </c>
      <c r="AG4">
        <v>9.7305660540588507E-2</v>
      </c>
      <c r="AH4">
        <v>0.15651090834537396</v>
      </c>
      <c r="AI4">
        <v>9.7126076903476549E-2</v>
      </c>
      <c r="AK4">
        <v>0.10000217390132563</v>
      </c>
      <c r="AL4">
        <v>3.1080766216003194E-2</v>
      </c>
      <c r="AO4">
        <f t="shared" ref="AO4:AO15" si="0">SUM(D4,E4,F4,G4,I4,K4,L4,M4,N4,O4,P4,S4,T4,W4,X4,Y4,Z4,AA4,AB4,AC4,AD4,AF4,AG4,AH4,AI4,AJ4,AK4,AL4)</f>
        <v>3.2977319669483185</v>
      </c>
      <c r="AQ4">
        <f t="shared" ref="AQ4:AQ15" si="1">SUM(Z4,AE4)</f>
        <v>0.69047209391703956</v>
      </c>
      <c r="AR4">
        <f t="shared" ref="AR4:AR15" si="2">SUM(H4,I4,M4,U4)</f>
        <v>1.4562655105033844</v>
      </c>
      <c r="AS4">
        <f t="shared" ref="AS4:AS15" si="3">SUM(S4,AD4,X4)</f>
        <v>0.41462296649891017</v>
      </c>
      <c r="AT4">
        <f t="shared" ref="AT4:AT15" si="4">SUM(N4,AB4)</f>
        <v>0.22629876407119681</v>
      </c>
      <c r="AU4">
        <f t="shared" ref="AU4:AU15" si="5">SUM(AC4,AA4,K4,D4,E4,F4,G4,Y4,AG4,AH4,AI4,AJ4,AK4,AL4)</f>
        <v>1.0183836451224528</v>
      </c>
      <c r="AW4">
        <f t="shared" ref="AW4:AW15" si="6">SUM(Q4,AE4,Z4,U4,O4,M4,I4,H4,L4,T4,AA4)</f>
        <v>4.5192071950643955</v>
      </c>
      <c r="AX4">
        <f t="shared" ref="AX4:AX15" si="7">SUM(AF4,R4,AB4,N4,V4)</f>
        <v>1.4979647919547756</v>
      </c>
      <c r="AY4">
        <f t="shared" ref="AY4:AY15" si="8">SUM(S4,X4,P4,AD4,J4)</f>
        <v>0.62893024559962818</v>
      </c>
      <c r="AZ4">
        <f t="shared" ref="AZ4:AZ15" si="9">SUM(AA4,K4,AC4,D4,E4,F4,G4,Y4,AG4,AH4,AI4,AJ4,AK4,AL4,W4)</f>
        <v>1.0465080365217003</v>
      </c>
    </row>
    <row r="5" spans="1:52" x14ac:dyDescent="0.25">
      <c r="A5">
        <v>2012</v>
      </c>
      <c r="B5">
        <v>8.5697258300241064</v>
      </c>
      <c r="C5">
        <v>0.80501348291917574</v>
      </c>
      <c r="D5">
        <v>4.9147606786572928E-2</v>
      </c>
      <c r="E5">
        <v>2.1963064169809608E-2</v>
      </c>
      <c r="F5">
        <v>2.4335535040031157E-2</v>
      </c>
      <c r="G5">
        <v>7.0646645383906095E-2</v>
      </c>
      <c r="H5">
        <v>0.70036560879204612</v>
      </c>
      <c r="I5">
        <v>0.22010176542768867</v>
      </c>
      <c r="K5">
        <v>-6.2783933316958473E-2</v>
      </c>
      <c r="L5">
        <v>0.23888622931080056</v>
      </c>
      <c r="M5">
        <v>0.1910620608151202</v>
      </c>
      <c r="N5">
        <v>0.25911156936928414</v>
      </c>
      <c r="O5">
        <v>0.24076859052978294</v>
      </c>
      <c r="P5">
        <v>0.14953444543208613</v>
      </c>
      <c r="Q5">
        <v>1.9058300958707686</v>
      </c>
      <c r="R5">
        <v>1.3464715424536975</v>
      </c>
      <c r="S5">
        <v>-2.7873376797109451E-3</v>
      </c>
      <c r="T5">
        <v>0.26176330676231235</v>
      </c>
      <c r="U5">
        <v>0.469609910385135</v>
      </c>
      <c r="V5">
        <v>0.11645418312048574</v>
      </c>
      <c r="W5">
        <v>5.0606837757038281E-2</v>
      </c>
      <c r="X5">
        <v>0.30185290830160305</v>
      </c>
      <c r="Y5">
        <v>8.5928492090068712E-2</v>
      </c>
      <c r="Z5">
        <v>0.21921913068874957</v>
      </c>
      <c r="AA5">
        <v>1.847251936779325E-2</v>
      </c>
      <c r="AB5">
        <v>2.8424701407079239E-2</v>
      </c>
      <c r="AD5">
        <v>9.6513315439583525E-2</v>
      </c>
      <c r="AE5">
        <v>0.27057876771501421</v>
      </c>
      <c r="AF5">
        <v>-4.2197776355596003E-2</v>
      </c>
      <c r="AG5">
        <v>7.6816021726481928E-2</v>
      </c>
      <c r="AH5">
        <v>8.3631229469419505E-2</v>
      </c>
      <c r="AI5">
        <v>0.24651363621454744</v>
      </c>
      <c r="AK5">
        <v>0.10515265497713114</v>
      </c>
      <c r="AL5">
        <v>2.2719019653157847E-2</v>
      </c>
      <c r="AO5">
        <f t="shared" si="0"/>
        <v>2.9554022387677832</v>
      </c>
      <c r="AQ5">
        <f t="shared" si="1"/>
        <v>0.48979789840376375</v>
      </c>
      <c r="AR5">
        <f t="shared" si="2"/>
        <v>1.58113934541999</v>
      </c>
      <c r="AS5">
        <f t="shared" si="3"/>
        <v>0.39557888606147562</v>
      </c>
      <c r="AT5">
        <f t="shared" si="4"/>
        <v>0.2875362707763634</v>
      </c>
      <c r="AU5">
        <f t="shared" si="5"/>
        <v>0.74254249156196106</v>
      </c>
      <c r="AW5">
        <f t="shared" si="6"/>
        <v>4.7366579856652109</v>
      </c>
      <c r="AX5">
        <f t="shared" si="7"/>
        <v>1.7082642199949507</v>
      </c>
      <c r="AY5">
        <f t="shared" si="8"/>
        <v>0.54511333149356178</v>
      </c>
      <c r="AZ5">
        <f t="shared" si="9"/>
        <v>0.79314932931899929</v>
      </c>
    </row>
    <row r="6" spans="1:52" x14ac:dyDescent="0.25">
      <c r="A6">
        <v>2013</v>
      </c>
      <c r="B6">
        <v>8.5404246350266408</v>
      </c>
      <c r="C6">
        <v>0.87271921416071974</v>
      </c>
      <c r="D6">
        <v>5.8395258676187847E-2</v>
      </c>
      <c r="E6">
        <v>2.0772309804927198E-3</v>
      </c>
      <c r="F6">
        <v>2.9885341055697276E-2</v>
      </c>
      <c r="G6">
        <v>7.7200744747700084E-2</v>
      </c>
      <c r="H6">
        <v>0.71695407398994626</v>
      </c>
      <c r="I6">
        <v>0.1919178406958936</v>
      </c>
      <c r="K6">
        <v>-1.6455101465446258E-2</v>
      </c>
      <c r="L6">
        <v>0.22698903465502471</v>
      </c>
      <c r="M6">
        <v>0.1462803604569223</v>
      </c>
      <c r="N6">
        <v>0.27054807261847519</v>
      </c>
      <c r="O6">
        <v>0.25180417434377778</v>
      </c>
      <c r="P6">
        <v>0.18113433858090794</v>
      </c>
      <c r="Q6">
        <v>1.8159190759370862</v>
      </c>
      <c r="R6">
        <v>1.2403439541940777</v>
      </c>
      <c r="S6">
        <v>-8.0964091941715423E-3</v>
      </c>
      <c r="T6">
        <v>0.22759526726047788</v>
      </c>
      <c r="U6">
        <v>0.46662598566111541</v>
      </c>
      <c r="V6">
        <v>0.15200803947781075</v>
      </c>
      <c r="W6">
        <v>1.3128419776477166E-2</v>
      </c>
      <c r="X6">
        <v>0.2330734682588344</v>
      </c>
      <c r="Y6">
        <v>0.10103178401297605</v>
      </c>
      <c r="Z6">
        <v>0.28728955828159985</v>
      </c>
      <c r="AA6">
        <v>1.0821848485252226E-2</v>
      </c>
      <c r="AB6">
        <v>9.5049066237585231E-2</v>
      </c>
      <c r="AC6">
        <v>7.2099102994968804E-3</v>
      </c>
      <c r="AD6">
        <v>7.0446083436204635E-2</v>
      </c>
      <c r="AE6">
        <v>0.39947023844988261</v>
      </c>
      <c r="AF6">
        <v>-4.0498095430402635E-2</v>
      </c>
      <c r="AG6">
        <v>6.4310845643747963E-2</v>
      </c>
      <c r="AH6">
        <v>0.15692698037529912</v>
      </c>
      <c r="AI6">
        <v>0.1101898385209765</v>
      </c>
      <c r="AK6">
        <v>8.4458268488185842E-2</v>
      </c>
      <c r="AL6">
        <v>4.3669923357830091E-2</v>
      </c>
      <c r="AO6">
        <f t="shared" si="0"/>
        <v>2.8763840531560025</v>
      </c>
      <c r="AQ6">
        <f t="shared" si="1"/>
        <v>0.68675979673148246</v>
      </c>
      <c r="AR6">
        <f t="shared" si="2"/>
        <v>1.5217782608038777</v>
      </c>
      <c r="AS6">
        <f t="shared" si="3"/>
        <v>0.29542314250086749</v>
      </c>
      <c r="AT6">
        <f t="shared" si="4"/>
        <v>0.36559713885606043</v>
      </c>
      <c r="AU6">
        <f t="shared" si="5"/>
        <v>0.72972287317839624</v>
      </c>
      <c r="AW6">
        <f t="shared" si="6"/>
        <v>4.7416674582169787</v>
      </c>
      <c r="AX6">
        <f t="shared" si="7"/>
        <v>1.7174510370975462</v>
      </c>
      <c r="AY6">
        <f t="shared" si="8"/>
        <v>0.47655748108177542</v>
      </c>
      <c r="AZ6">
        <f t="shared" si="9"/>
        <v>0.7428512929548734</v>
      </c>
    </row>
    <row r="7" spans="1:52" x14ac:dyDescent="0.25">
      <c r="A7">
        <v>2014</v>
      </c>
      <c r="B7">
        <v>8.7583219556655845</v>
      </c>
      <c r="C7">
        <v>0.60918783760161999</v>
      </c>
      <c r="D7">
        <v>4.3750048258900796E-2</v>
      </c>
      <c r="E7">
        <v>1.5558194334291668E-2</v>
      </c>
      <c r="F7">
        <v>4.4954907795237864E-2</v>
      </c>
      <c r="G7">
        <v>6.0427504479710008E-2</v>
      </c>
      <c r="H7">
        <v>0.72504412780647165</v>
      </c>
      <c r="I7">
        <v>0.16577116853073923</v>
      </c>
      <c r="K7">
        <v>-2.4682025521617145E-2</v>
      </c>
      <c r="L7">
        <v>0.20779164527428684</v>
      </c>
      <c r="M7">
        <v>0.1807236513574646</v>
      </c>
      <c r="N7">
        <v>0.29751080994283113</v>
      </c>
      <c r="O7">
        <v>0.30028759050338977</v>
      </c>
      <c r="P7">
        <v>0.17651986063384806</v>
      </c>
      <c r="Q7">
        <v>1.8707538223928868</v>
      </c>
      <c r="R7">
        <v>1.3219953965835909</v>
      </c>
      <c r="S7">
        <v>1.2685069348692506E-2</v>
      </c>
      <c r="T7">
        <v>0.25236501104290926</v>
      </c>
      <c r="U7">
        <v>0.47362073274289734</v>
      </c>
      <c r="V7">
        <v>0.21040957635765772</v>
      </c>
      <c r="W7">
        <v>2.8338786146418226E-2</v>
      </c>
      <c r="X7">
        <v>0.19800056391070131</v>
      </c>
      <c r="Y7">
        <v>0.10451204942751732</v>
      </c>
      <c r="Z7">
        <v>0.31537033259882374</v>
      </c>
      <c r="AA7">
        <v>1.8521110208788449E-2</v>
      </c>
      <c r="AB7">
        <v>3.6552511268755181E-2</v>
      </c>
      <c r="AC7">
        <v>7.4295526688915115E-3</v>
      </c>
      <c r="AD7">
        <v>6.3604364662311189E-2</v>
      </c>
      <c r="AE7">
        <v>0.4044391048989725</v>
      </c>
      <c r="AF7">
        <v>-3.3616372976496542E-2</v>
      </c>
      <c r="AG7">
        <v>0.16258413603995175</v>
      </c>
      <c r="AH7">
        <v>0.15540598136775688</v>
      </c>
      <c r="AI7">
        <v>0.19939927038327232</v>
      </c>
      <c r="AJ7">
        <v>-8.353216315952483E-5</v>
      </c>
      <c r="AK7">
        <v>0.10966334411008319</v>
      </c>
      <c r="AL7">
        <v>4.3525823647186754E-2</v>
      </c>
      <c r="AO7">
        <f t="shared" si="0"/>
        <v>3.1428713572814866</v>
      </c>
      <c r="AQ7">
        <f t="shared" si="1"/>
        <v>0.71980943749779625</v>
      </c>
      <c r="AR7">
        <f t="shared" si="2"/>
        <v>1.5451596804375729</v>
      </c>
      <c r="AS7">
        <f t="shared" si="3"/>
        <v>0.274289997921705</v>
      </c>
      <c r="AT7">
        <f t="shared" si="4"/>
        <v>0.33406332121158633</v>
      </c>
      <c r="AU7">
        <f t="shared" si="5"/>
        <v>0.94096636503681186</v>
      </c>
      <c r="AW7">
        <f t="shared" si="6"/>
        <v>4.91468829735763</v>
      </c>
      <c r="AX7">
        <f t="shared" si="7"/>
        <v>1.8328519211763385</v>
      </c>
      <c r="AY7">
        <f t="shared" si="8"/>
        <v>0.45080985855555306</v>
      </c>
      <c r="AZ7">
        <f t="shared" si="9"/>
        <v>0.96930515118323013</v>
      </c>
    </row>
    <row r="8" spans="1:52" x14ac:dyDescent="0.25">
      <c r="A8">
        <v>2015</v>
      </c>
      <c r="B8">
        <v>9.3770268182453105</v>
      </c>
      <c r="C8">
        <v>0.8668859414238681</v>
      </c>
      <c r="D8">
        <v>5.2503316125019323E-2</v>
      </c>
      <c r="E8">
        <v>3.2455707499020291E-2</v>
      </c>
      <c r="F8">
        <v>1.9298736947738029E-3</v>
      </c>
      <c r="G8">
        <v>4.0893245705971429E-2</v>
      </c>
      <c r="H8">
        <v>0.73714341575367259</v>
      </c>
      <c r="I8">
        <v>0.21854240631825769</v>
      </c>
      <c r="K8">
        <v>-1.1068042292545148E-2</v>
      </c>
      <c r="L8">
        <v>0.34346730522143626</v>
      </c>
      <c r="M8">
        <v>0.24066296795767783</v>
      </c>
      <c r="N8">
        <v>0.23779585230078815</v>
      </c>
      <c r="O8">
        <v>0.31657276894077002</v>
      </c>
      <c r="P8">
        <v>0.19202480046191187</v>
      </c>
      <c r="Q8">
        <v>1.7897668958493163</v>
      </c>
      <c r="R8">
        <v>1.5877595178143469</v>
      </c>
      <c r="S8">
        <v>1.0786143298993628E-2</v>
      </c>
      <c r="T8">
        <v>0.24186923141493369</v>
      </c>
      <c r="U8">
        <v>0.42831652407138698</v>
      </c>
      <c r="V8">
        <v>0.1884215225171815</v>
      </c>
      <c r="W8">
        <v>2.2305314485843084E-2</v>
      </c>
      <c r="X8">
        <v>0.22164895902979631</v>
      </c>
      <c r="Y8">
        <v>0.13011315925958569</v>
      </c>
      <c r="Z8">
        <v>0.29185966596053997</v>
      </c>
      <c r="AA8">
        <v>1.9155148633818807E-2</v>
      </c>
      <c r="AB8">
        <v>4.9244433319561375E-2</v>
      </c>
      <c r="AC8">
        <v>7.6092003413238641E-3</v>
      </c>
      <c r="AD8">
        <v>0.10569342376630685</v>
      </c>
      <c r="AE8">
        <v>0.41297415055242648</v>
      </c>
      <c r="AF8">
        <v>-2.2469869108445541E-2</v>
      </c>
      <c r="AG8">
        <v>0.16898054548102073</v>
      </c>
      <c r="AH8">
        <v>0.12764022368548245</v>
      </c>
      <c r="AI8">
        <v>0.24386810293260222</v>
      </c>
      <c r="AK8">
        <v>6.0061820263649465E-2</v>
      </c>
      <c r="AL8">
        <v>2.161314556501736E-2</v>
      </c>
      <c r="AO8">
        <f t="shared" si="0"/>
        <v>3.3657588502631119</v>
      </c>
      <c r="AQ8">
        <f t="shared" si="1"/>
        <v>0.70483381651296639</v>
      </c>
      <c r="AR8">
        <f t="shared" si="2"/>
        <v>1.6246653141009952</v>
      </c>
      <c r="AS8">
        <f t="shared" si="3"/>
        <v>0.3381285260950968</v>
      </c>
      <c r="AT8">
        <f t="shared" si="4"/>
        <v>0.2870402856203495</v>
      </c>
      <c r="AU8">
        <f t="shared" si="5"/>
        <v>0.89575544689474029</v>
      </c>
      <c r="AW8">
        <f t="shared" si="6"/>
        <v>5.0403304806742364</v>
      </c>
      <c r="AX8">
        <f t="shared" si="7"/>
        <v>2.0407514568434326</v>
      </c>
      <c r="AY8">
        <f t="shared" si="8"/>
        <v>0.53015332655700864</v>
      </c>
      <c r="AZ8">
        <f t="shared" si="9"/>
        <v>0.91806076138058335</v>
      </c>
    </row>
    <row r="9" spans="1:52" x14ac:dyDescent="0.25">
      <c r="A9">
        <v>2016</v>
      </c>
      <c r="B9">
        <v>10.403556218281581</v>
      </c>
      <c r="C9">
        <v>0.84144741887583352</v>
      </c>
      <c r="D9">
        <v>7.0693887596433747E-2</v>
      </c>
      <c r="E9">
        <v>1.7125180432928742E-2</v>
      </c>
      <c r="F9">
        <v>4.8418182236530327E-2</v>
      </c>
      <c r="G9">
        <v>5.0871732802951271E-2</v>
      </c>
      <c r="H9">
        <v>0.75872483165269911</v>
      </c>
      <c r="I9">
        <v>0.22959312956349665</v>
      </c>
      <c r="K9">
        <v>-2.2364804191078329E-2</v>
      </c>
      <c r="L9">
        <v>0.25372789123028822</v>
      </c>
      <c r="M9">
        <v>0.16972214846302885</v>
      </c>
      <c r="N9">
        <v>0.22194875861607635</v>
      </c>
      <c r="O9">
        <v>0.35730345734527008</v>
      </c>
      <c r="P9">
        <v>0.13241684694834044</v>
      </c>
      <c r="Q9">
        <v>1.7856388648861592</v>
      </c>
      <c r="R9">
        <v>2.2654614007019096</v>
      </c>
      <c r="S9">
        <v>7.2489842304693207E-3</v>
      </c>
      <c r="T9">
        <v>0.25783174974987422</v>
      </c>
      <c r="U9">
        <v>0.4416994329118723</v>
      </c>
      <c r="V9">
        <v>0.5041464359150889</v>
      </c>
      <c r="W9">
        <v>3.4377556472543508E-2</v>
      </c>
      <c r="X9">
        <v>0.28156783176298872</v>
      </c>
      <c r="Y9">
        <v>9.6816048736051236E-2</v>
      </c>
      <c r="Z9">
        <v>0.29245500942033337</v>
      </c>
      <c r="AA9">
        <v>6.6438409280804675E-2</v>
      </c>
      <c r="AB9">
        <v>6.3265758217664433E-2</v>
      </c>
      <c r="AD9">
        <v>0.13854176269713531</v>
      </c>
      <c r="AE9">
        <v>0.39021628694206195</v>
      </c>
      <c r="AF9">
        <v>-7.4899748675164524E-2</v>
      </c>
      <c r="AG9">
        <v>0.15738084487537726</v>
      </c>
      <c r="AH9">
        <v>0.15481148284097915</v>
      </c>
      <c r="AI9">
        <v>0.27539490604565481</v>
      </c>
      <c r="AK9">
        <v>0.10589152128837007</v>
      </c>
      <c r="AL9">
        <v>3.6022636233059194E-2</v>
      </c>
      <c r="AO9">
        <f t="shared" si="0"/>
        <v>3.4226011642204068</v>
      </c>
      <c r="AQ9">
        <f t="shared" si="1"/>
        <v>0.68267129636239532</v>
      </c>
      <c r="AR9">
        <f t="shared" si="2"/>
        <v>1.599739542591097</v>
      </c>
      <c r="AS9">
        <f t="shared" si="3"/>
        <v>0.42735857869059335</v>
      </c>
      <c r="AT9">
        <f t="shared" si="4"/>
        <v>0.28521451683374077</v>
      </c>
      <c r="AU9">
        <f t="shared" si="5"/>
        <v>1.057500028178062</v>
      </c>
      <c r="AW9">
        <f t="shared" si="6"/>
        <v>5.0033512114458878</v>
      </c>
      <c r="AX9">
        <f t="shared" si="7"/>
        <v>2.9799226047755751</v>
      </c>
      <c r="AY9">
        <f t="shared" si="8"/>
        <v>0.55977542563893379</v>
      </c>
      <c r="AZ9">
        <f t="shared" si="9"/>
        <v>1.0918775846506055</v>
      </c>
    </row>
    <row r="10" spans="1:52" x14ac:dyDescent="0.25">
      <c r="A10">
        <v>2017</v>
      </c>
      <c r="B10">
        <v>10.084570208654487</v>
      </c>
      <c r="C10">
        <v>0.74626418807688899</v>
      </c>
      <c r="D10">
        <v>6.7223615185482366E-2</v>
      </c>
      <c r="E10">
        <v>1.0468583188465821E-2</v>
      </c>
      <c r="F10">
        <v>2.9780767715558008E-2</v>
      </c>
      <c r="G10">
        <v>9.9131408742755778E-2</v>
      </c>
      <c r="H10">
        <v>0.65136038428375465</v>
      </c>
      <c r="I10">
        <v>0.15626463378282548</v>
      </c>
      <c r="K10">
        <v>-4.4101907740346794E-2</v>
      </c>
      <c r="L10">
        <v>0.36448700154767366</v>
      </c>
      <c r="M10">
        <v>0.19272933148065285</v>
      </c>
      <c r="N10">
        <v>0.41161372681250263</v>
      </c>
      <c r="O10">
        <v>0.32470859500905408</v>
      </c>
      <c r="P10">
        <v>0.1488996007348917</v>
      </c>
      <c r="Q10">
        <v>1.6894271796422069</v>
      </c>
      <c r="R10">
        <v>2.0747207432797299</v>
      </c>
      <c r="S10">
        <v>-4.5522677986349434E-3</v>
      </c>
      <c r="T10">
        <v>0.28274599923764071</v>
      </c>
      <c r="U10">
        <v>0.36455529591574931</v>
      </c>
      <c r="V10">
        <v>0.56704306341351085</v>
      </c>
      <c r="W10">
        <v>1.8923611297766804E-2</v>
      </c>
      <c r="X10">
        <v>0.22163941919888006</v>
      </c>
      <c r="Y10">
        <v>9.080703670136539E-2</v>
      </c>
      <c r="Z10">
        <v>0.32812257366393749</v>
      </c>
      <c r="AA10">
        <v>4.0089926723834435E-2</v>
      </c>
      <c r="AB10">
        <v>7.7390034031069851E-2</v>
      </c>
      <c r="AC10">
        <v>1.3307517742954907E-2</v>
      </c>
      <c r="AD10">
        <v>4.9580807866623861E-2</v>
      </c>
      <c r="AE10">
        <v>0.44940356577629165</v>
      </c>
      <c r="AF10">
        <v>-1.6679014942195536E-2</v>
      </c>
      <c r="AG10">
        <v>0.1966210664697445</v>
      </c>
      <c r="AH10">
        <v>0.14198592489197751</v>
      </c>
      <c r="AI10">
        <v>0.28510805820925844</v>
      </c>
      <c r="AK10">
        <v>1.7260187206353445E-2</v>
      </c>
      <c r="AL10">
        <v>3.8239551306262776E-2</v>
      </c>
      <c r="AO10">
        <f t="shared" si="0"/>
        <v>3.5417957882663558</v>
      </c>
      <c r="AQ10">
        <f t="shared" si="1"/>
        <v>0.77752613944022908</v>
      </c>
      <c r="AR10">
        <f t="shared" si="2"/>
        <v>1.3649096454629825</v>
      </c>
      <c r="AS10">
        <f t="shared" si="3"/>
        <v>0.26666795926686898</v>
      </c>
      <c r="AT10">
        <f t="shared" si="4"/>
        <v>0.4890037608435725</v>
      </c>
      <c r="AU10">
        <f t="shared" si="5"/>
        <v>0.98592173634366664</v>
      </c>
      <c r="AW10">
        <f t="shared" si="6"/>
        <v>4.8438944870636211</v>
      </c>
      <c r="AX10">
        <f t="shared" si="7"/>
        <v>3.1140885525946178</v>
      </c>
      <c r="AY10">
        <f t="shared" si="8"/>
        <v>0.41556756000176065</v>
      </c>
      <c r="AZ10">
        <f t="shared" si="9"/>
        <v>1.0048453476414334</v>
      </c>
    </row>
    <row r="11" spans="1:52" x14ac:dyDescent="0.25">
      <c r="A11">
        <v>2018</v>
      </c>
      <c r="B11">
        <v>10.768104961461473</v>
      </c>
      <c r="C11">
        <v>0.8456084770528578</v>
      </c>
      <c r="D11">
        <v>7.4710405498026503E-2</v>
      </c>
      <c r="E11">
        <v>1.1180596934106762E-2</v>
      </c>
      <c r="F11">
        <v>5.3799252028286879E-2</v>
      </c>
      <c r="G11">
        <v>9.2107930505993016E-2</v>
      </c>
      <c r="H11">
        <v>0.58911527496195637</v>
      </c>
      <c r="I11">
        <v>0.20756606759358881</v>
      </c>
      <c r="K11">
        <v>-3.9894606366698011E-2</v>
      </c>
      <c r="L11">
        <v>0.37005705085955387</v>
      </c>
      <c r="M11">
        <v>0.17674972912624698</v>
      </c>
      <c r="N11">
        <v>0.35870868419994817</v>
      </c>
      <c r="O11">
        <v>0.33577463501189886</v>
      </c>
      <c r="P11">
        <v>0.16672042780814514</v>
      </c>
      <c r="Q11">
        <v>2.1502548837592022</v>
      </c>
      <c r="R11">
        <v>1.7896486740365396</v>
      </c>
      <c r="S11">
        <v>1.583503769055623E-2</v>
      </c>
      <c r="T11">
        <v>0.26534558386742496</v>
      </c>
      <c r="U11">
        <v>0.37098821933091125</v>
      </c>
      <c r="V11">
        <v>0.63450829112491114</v>
      </c>
      <c r="W11">
        <v>3.5506530982224081E-2</v>
      </c>
      <c r="X11">
        <v>0.24088647271753943</v>
      </c>
      <c r="Y11">
        <v>9.6266737056483198E-2</v>
      </c>
      <c r="Z11">
        <v>0.39200526228527405</v>
      </c>
      <c r="AA11">
        <v>0.15216682244738736</v>
      </c>
      <c r="AB11">
        <v>4.5810439252589236E-2</v>
      </c>
      <c r="AC11">
        <v>8.3721339367143245E-3</v>
      </c>
      <c r="AD11">
        <v>0.11574437419066577</v>
      </c>
      <c r="AE11">
        <v>0.51250359837105708</v>
      </c>
      <c r="AF11">
        <v>3.2401515776518133E-2</v>
      </c>
      <c r="AG11">
        <v>0.16667511693311154</v>
      </c>
      <c r="AH11">
        <v>0.15370552427355005</v>
      </c>
      <c r="AI11">
        <v>0.24253199868395225</v>
      </c>
      <c r="AJ11">
        <v>2.5994427239600269E-3</v>
      </c>
      <c r="AK11">
        <v>8.8857168648751872E-2</v>
      </c>
      <c r="AL11">
        <v>1.3287208158240046E-2</v>
      </c>
      <c r="AO11">
        <f t="shared" si="0"/>
        <v>3.8754775428240396</v>
      </c>
      <c r="AQ11">
        <f t="shared" si="1"/>
        <v>0.90450886065633118</v>
      </c>
      <c r="AR11">
        <f t="shared" si="2"/>
        <v>1.3444192910127035</v>
      </c>
      <c r="AS11">
        <f t="shared" si="3"/>
        <v>0.3724658845987614</v>
      </c>
      <c r="AT11">
        <f t="shared" si="4"/>
        <v>0.40451912345253738</v>
      </c>
      <c r="AU11">
        <f t="shared" si="5"/>
        <v>1.1163657314618658</v>
      </c>
      <c r="AW11">
        <f t="shared" si="6"/>
        <v>5.5225271276145014</v>
      </c>
      <c r="AX11">
        <f t="shared" si="7"/>
        <v>2.8610776043905064</v>
      </c>
      <c r="AY11">
        <f t="shared" si="8"/>
        <v>0.53918631240690651</v>
      </c>
      <c r="AZ11">
        <f t="shared" si="9"/>
        <v>1.1518722624440898</v>
      </c>
    </row>
    <row r="12" spans="1:52" x14ac:dyDescent="0.25">
      <c r="A12">
        <v>2019</v>
      </c>
      <c r="B12">
        <v>10.090551574919385</v>
      </c>
      <c r="C12">
        <v>0.58224040992984039</v>
      </c>
      <c r="D12">
        <v>4.8320467594455241E-2</v>
      </c>
      <c r="E12">
        <v>6.6351331226927263E-4</v>
      </c>
      <c r="F12">
        <v>3.9875835978387508E-2</v>
      </c>
      <c r="G12">
        <v>8.4051051790200282E-2</v>
      </c>
      <c r="H12">
        <v>0.73668709193617654</v>
      </c>
      <c r="I12">
        <v>0.2509867232227283</v>
      </c>
      <c r="K12">
        <v>-3.3777519985461829E-2</v>
      </c>
      <c r="L12">
        <v>0.41416702615358703</v>
      </c>
      <c r="M12">
        <v>0.15261399533587172</v>
      </c>
      <c r="N12">
        <v>0.29724572898764645</v>
      </c>
      <c r="O12">
        <v>0.27886437402533287</v>
      </c>
      <c r="P12">
        <v>0.11022559232944983</v>
      </c>
      <c r="Q12">
        <v>2.0277126004702577</v>
      </c>
      <c r="R12">
        <v>1.6475839890816155</v>
      </c>
      <c r="S12">
        <v>9.5819787977948628E-3</v>
      </c>
      <c r="T12">
        <v>0.25740488549149365</v>
      </c>
      <c r="U12">
        <v>0.32037781997530695</v>
      </c>
      <c r="V12">
        <v>0.87420927144167637</v>
      </c>
      <c r="W12">
        <v>5.5772149549070574E-2</v>
      </c>
      <c r="X12">
        <v>0.14981064016116918</v>
      </c>
      <c r="Y12">
        <v>0.11880697143262239</v>
      </c>
      <c r="Z12">
        <v>0.32568354690613827</v>
      </c>
      <c r="AA12">
        <v>9.7475185170453629E-2</v>
      </c>
      <c r="AB12">
        <v>6.8812289632794801E-2</v>
      </c>
      <c r="AC12">
        <v>8.6590636264647289E-3</v>
      </c>
      <c r="AD12">
        <v>8.7446480484535016E-2</v>
      </c>
      <c r="AE12">
        <v>0.4615977019127947</v>
      </c>
      <c r="AF12">
        <v>-7.2778411232881743E-2</v>
      </c>
      <c r="AG12">
        <v>0.17347569349030548</v>
      </c>
      <c r="AH12">
        <v>0.20000045609680839</v>
      </c>
      <c r="AI12">
        <v>0.17791936975525288</v>
      </c>
      <c r="AK12">
        <v>0.10474741706352965</v>
      </c>
      <c r="AL12">
        <v>3.4088185001696296E-2</v>
      </c>
      <c r="AO12">
        <f t="shared" si="0"/>
        <v>3.4401426901717156</v>
      </c>
      <c r="AQ12">
        <f t="shared" si="1"/>
        <v>0.78728124881893291</v>
      </c>
      <c r="AR12">
        <f t="shared" si="2"/>
        <v>1.4606656304700834</v>
      </c>
      <c r="AS12">
        <f t="shared" si="3"/>
        <v>0.24683909944349908</v>
      </c>
      <c r="AT12">
        <f t="shared" si="4"/>
        <v>0.36605801862044124</v>
      </c>
      <c r="AU12">
        <f t="shared" si="5"/>
        <v>1.0543056903269841</v>
      </c>
      <c r="AW12">
        <f t="shared" si="6"/>
        <v>5.323570950600141</v>
      </c>
      <c r="AX12">
        <f t="shared" si="7"/>
        <v>2.8150728679108514</v>
      </c>
      <c r="AY12">
        <f t="shared" si="8"/>
        <v>0.35706469177294892</v>
      </c>
      <c r="AZ12">
        <f t="shared" si="9"/>
        <v>1.1100778398760547</v>
      </c>
    </row>
    <row r="13" spans="1:52" x14ac:dyDescent="0.25">
      <c r="A13">
        <v>2020</v>
      </c>
      <c r="B13">
        <v>11.383922249859895</v>
      </c>
      <c r="C13">
        <v>0.68125586620363021</v>
      </c>
      <c r="D13">
        <v>5.6394816034132843E-2</v>
      </c>
      <c r="E13">
        <v>5.2605255461487359E-3</v>
      </c>
      <c r="F13">
        <v>2.8295770663632227E-2</v>
      </c>
      <c r="G13">
        <v>0.16359750873989082</v>
      </c>
      <c r="H13">
        <v>0.51249527437664932</v>
      </c>
      <c r="I13">
        <v>0.11586929144616177</v>
      </c>
      <c r="J13">
        <v>0.4007631812119139</v>
      </c>
      <c r="K13">
        <v>3.4444799657818875E-3</v>
      </c>
      <c r="L13">
        <v>0.30805764587209256</v>
      </c>
      <c r="M13">
        <v>0.10165921485082043</v>
      </c>
      <c r="N13">
        <v>0.59804194275444678</v>
      </c>
      <c r="O13">
        <v>0.39829458008310281</v>
      </c>
      <c r="P13">
        <v>0.10761148359321455</v>
      </c>
      <c r="Q13">
        <v>1.8403397085070436</v>
      </c>
      <c r="R13">
        <v>2.2463198699879396</v>
      </c>
      <c r="S13">
        <v>2.701398072114072E-2</v>
      </c>
      <c r="T13">
        <v>0.23393095714384834</v>
      </c>
      <c r="U13">
        <v>0.2609278375489128</v>
      </c>
      <c r="V13">
        <v>1.096141937872217</v>
      </c>
      <c r="W13">
        <v>3.0884042732125347E-2</v>
      </c>
      <c r="X13">
        <v>0.16251133981435315</v>
      </c>
      <c r="Y13">
        <v>8.4490640990971005E-2</v>
      </c>
      <c r="Z13">
        <v>0.33973993420293863</v>
      </c>
      <c r="AA13">
        <v>5.7455049125640686E-2</v>
      </c>
      <c r="AB13">
        <v>3.9688034783075858E-2</v>
      </c>
      <c r="AC13">
        <v>1.1457190276762324E-2</v>
      </c>
      <c r="AD13">
        <v>0.16165950804654999</v>
      </c>
      <c r="AE13">
        <v>0.51806328034124571</v>
      </c>
      <c r="AF13">
        <v>8.5481772815513071E-2</v>
      </c>
      <c r="AG13">
        <v>0.24914920482376923</v>
      </c>
      <c r="AH13">
        <v>0.11341994373170676</v>
      </c>
      <c r="AI13">
        <v>0.20163519874863498</v>
      </c>
      <c r="AK13">
        <v>0.11783994105915306</v>
      </c>
      <c r="AL13">
        <v>2.5090714403166153E-2</v>
      </c>
      <c r="AO13">
        <f t="shared" si="0"/>
        <v>3.827974712968774</v>
      </c>
      <c r="AQ13">
        <f t="shared" si="1"/>
        <v>0.85780321454418429</v>
      </c>
      <c r="AR13">
        <f t="shared" si="2"/>
        <v>0.99095161822254429</v>
      </c>
      <c r="AS13">
        <f t="shared" si="3"/>
        <v>0.35118482858204386</v>
      </c>
      <c r="AT13">
        <f t="shared" si="4"/>
        <v>0.63772997753752259</v>
      </c>
      <c r="AU13">
        <f t="shared" si="5"/>
        <v>1.1175309841093908</v>
      </c>
      <c r="AW13">
        <f t="shared" si="6"/>
        <v>4.6868327734984563</v>
      </c>
      <c r="AX13">
        <f t="shared" si="7"/>
        <v>4.0656735582131924</v>
      </c>
      <c r="AY13">
        <f t="shared" si="8"/>
        <v>0.8595594933871723</v>
      </c>
      <c r="AZ13">
        <f t="shared" si="9"/>
        <v>1.1484150268415161</v>
      </c>
    </row>
    <row r="14" spans="1:52" x14ac:dyDescent="0.25">
      <c r="A14">
        <v>2021</v>
      </c>
      <c r="B14">
        <v>10.489302711674974</v>
      </c>
      <c r="C14">
        <v>0.37226095494973843</v>
      </c>
      <c r="D14">
        <v>4.0953712726594274E-2</v>
      </c>
      <c r="E14">
        <v>5.7208012706695607E-3</v>
      </c>
      <c r="F14">
        <v>2.5571789299774553E-2</v>
      </c>
      <c r="G14">
        <v>0.11567189869092007</v>
      </c>
      <c r="H14">
        <v>0.57457609854340852</v>
      </c>
      <c r="I14">
        <v>0.12872817155723043</v>
      </c>
      <c r="J14">
        <v>0.54261516108682928</v>
      </c>
      <c r="K14">
        <v>-2.7453682925161899E-2</v>
      </c>
      <c r="L14">
        <v>0.29950237786783018</v>
      </c>
      <c r="M14">
        <v>0.10531791269933531</v>
      </c>
      <c r="N14">
        <v>0.40843247626048784</v>
      </c>
      <c r="O14">
        <v>0.31909718775316109</v>
      </c>
      <c r="P14">
        <v>5.1719223379336543E-2</v>
      </c>
      <c r="Q14">
        <v>1.8468017637701815</v>
      </c>
      <c r="R14">
        <v>1.656383333429454</v>
      </c>
      <c r="T14">
        <v>0.27975725413021457</v>
      </c>
      <c r="U14">
        <v>0.32226674393795657</v>
      </c>
      <c r="V14">
        <v>1.0259225512659682</v>
      </c>
      <c r="W14">
        <v>2.8403772529537269E-2</v>
      </c>
      <c r="X14">
        <v>0.21291902957566361</v>
      </c>
      <c r="Y14">
        <v>7.2278953752191094E-2</v>
      </c>
      <c r="Z14">
        <v>0.41865769484197907</v>
      </c>
      <c r="AA14">
        <v>4.9704857743736335E-2</v>
      </c>
      <c r="AB14">
        <v>6.7532997954209376E-2</v>
      </c>
      <c r="AC14">
        <v>5.0334500765559283E-3</v>
      </c>
      <c r="AD14">
        <v>0.10769673976429872</v>
      </c>
      <c r="AE14">
        <v>0.43869582419778508</v>
      </c>
      <c r="AF14">
        <v>4.9814684105771632E-2</v>
      </c>
      <c r="AG14">
        <v>0.15212191515850382</v>
      </c>
      <c r="AH14">
        <v>0.42141615145328926</v>
      </c>
      <c r="AI14">
        <v>0.15717095626573568</v>
      </c>
      <c r="AK14">
        <v>0.18999467780365048</v>
      </c>
      <c r="AL14">
        <v>2.480972528479173E-2</v>
      </c>
      <c r="AO14">
        <f t="shared" si="0"/>
        <v>3.7105747290203066</v>
      </c>
      <c r="AQ14">
        <f t="shared" si="1"/>
        <v>0.85735351903976409</v>
      </c>
      <c r="AR14">
        <f t="shared" si="2"/>
        <v>1.1308889267379307</v>
      </c>
      <c r="AS14">
        <f t="shared" si="3"/>
        <v>0.32061576933996233</v>
      </c>
      <c r="AT14">
        <f t="shared" si="4"/>
        <v>0.4759654742146972</v>
      </c>
      <c r="AU14">
        <f t="shared" si="5"/>
        <v>1.2329952066012508</v>
      </c>
      <c r="AW14">
        <f t="shared" si="6"/>
        <v>4.7831058870428187</v>
      </c>
      <c r="AX14">
        <f t="shared" si="7"/>
        <v>3.2080860430158911</v>
      </c>
      <c r="AY14">
        <f t="shared" si="8"/>
        <v>0.91495015380612821</v>
      </c>
      <c r="AZ14">
        <f t="shared" si="9"/>
        <v>1.261398979130788</v>
      </c>
    </row>
    <row r="15" spans="1:52" x14ac:dyDescent="0.25">
      <c r="A15">
        <v>2022</v>
      </c>
      <c r="B15">
        <v>11.419443782764176</v>
      </c>
      <c r="C15">
        <v>0.42412107099103741</v>
      </c>
      <c r="D15">
        <v>4.7747524636097147E-2</v>
      </c>
      <c r="E15">
        <v>3.7824083675811554E-2</v>
      </c>
      <c r="F15">
        <v>2.7282075797893435E-2</v>
      </c>
      <c r="G15">
        <v>0.1253980284199292</v>
      </c>
      <c r="H15">
        <v>0.56705670255141261</v>
      </c>
      <c r="I15">
        <v>0.13497272402793506</v>
      </c>
      <c r="J15">
        <v>0.42203764175922037</v>
      </c>
      <c r="K15">
        <v>-2.8128695391065103E-2</v>
      </c>
      <c r="L15">
        <v>0.332079114286016</v>
      </c>
      <c r="M15">
        <v>0.12695818020071167</v>
      </c>
      <c r="N15">
        <v>0.55735729104246678</v>
      </c>
      <c r="O15">
        <v>0.34447203294353107</v>
      </c>
      <c r="P15">
        <v>9.2145142666845412E-2</v>
      </c>
      <c r="Q15">
        <v>1.9113581985463204</v>
      </c>
      <c r="R15">
        <v>2.0571616195766622</v>
      </c>
      <c r="S15">
        <v>1.8808094609519453E-2</v>
      </c>
      <c r="T15">
        <v>0.30637754639043446</v>
      </c>
      <c r="U15">
        <v>0.2527390999769184</v>
      </c>
      <c r="V15">
        <v>1.5221542966813744</v>
      </c>
      <c r="W15">
        <v>4.0587816859553455E-2</v>
      </c>
      <c r="X15">
        <v>0.17195743186713838</v>
      </c>
      <c r="Y15">
        <v>7.9768162694468431E-2</v>
      </c>
      <c r="Z15">
        <v>0.30259840575689956</v>
      </c>
      <c r="AA15">
        <v>0.10570792267405177</v>
      </c>
      <c r="AB15">
        <v>4.8192009860885412E-2</v>
      </c>
      <c r="AC15">
        <v>7.2149205519337171E-3</v>
      </c>
      <c r="AD15">
        <v>0.17380403928399352</v>
      </c>
      <c r="AE15">
        <v>0.41796844623118545</v>
      </c>
      <c r="AF15">
        <v>2.7034185155872621E-3</v>
      </c>
      <c r="AG15">
        <v>0.17405601310027599</v>
      </c>
      <c r="AH15">
        <v>0.21238889328588711</v>
      </c>
      <c r="AI15">
        <v>0.22201832247067016</v>
      </c>
      <c r="AJ15">
        <v>3.7722557823793622E-3</v>
      </c>
      <c r="AK15">
        <v>0.14008792815135193</v>
      </c>
      <c r="AL15">
        <v>3.6696022288842924E-2</v>
      </c>
      <c r="AO15">
        <f t="shared" si="0"/>
        <v>3.8448467064500447</v>
      </c>
      <c r="AQ15">
        <f t="shared" si="1"/>
        <v>0.72056685198808501</v>
      </c>
      <c r="AR15">
        <f t="shared" si="2"/>
        <v>1.0817267067569778</v>
      </c>
      <c r="AS15">
        <f t="shared" si="3"/>
        <v>0.36456956576065136</v>
      </c>
      <c r="AT15">
        <f t="shared" si="4"/>
        <v>0.60554930090335224</v>
      </c>
      <c r="AU15">
        <f t="shared" si="5"/>
        <v>1.1918334581385275</v>
      </c>
      <c r="AW15">
        <f t="shared" si="6"/>
        <v>4.8022883735854176</v>
      </c>
      <c r="AX15">
        <f t="shared" si="7"/>
        <v>4.1875686356769757</v>
      </c>
      <c r="AY15">
        <f t="shared" si="8"/>
        <v>0.87875235018671716</v>
      </c>
      <c r="AZ15">
        <f t="shared" si="9"/>
        <v>1.232421274998081</v>
      </c>
    </row>
    <row r="17" spans="2:38" x14ac:dyDescent="0.25">
      <c r="B17" s="1" t="s">
        <v>100</v>
      </c>
      <c r="C17" s="2" t="s">
        <v>101</v>
      </c>
      <c r="D17" s="2"/>
      <c r="E17" s="2"/>
      <c r="F17" s="2"/>
      <c r="G17" s="2"/>
      <c r="H17" s="2" t="s">
        <v>101</v>
      </c>
      <c r="I17" s="2"/>
      <c r="J17" s="2" t="s">
        <v>101</v>
      </c>
      <c r="K17" s="2"/>
      <c r="L17" s="2"/>
      <c r="M17" s="2"/>
      <c r="N17" s="2" t="s">
        <v>101</v>
      </c>
      <c r="O17" s="2"/>
      <c r="P17" s="2"/>
      <c r="Q17" s="2" t="s">
        <v>101</v>
      </c>
      <c r="R17" s="2" t="s">
        <v>101</v>
      </c>
      <c r="S17" s="2"/>
      <c r="T17" s="2"/>
      <c r="U17" s="2" t="s">
        <v>101</v>
      </c>
      <c r="V17" s="2" t="s">
        <v>101</v>
      </c>
      <c r="W17" s="2"/>
      <c r="X17" s="2"/>
      <c r="Y17" s="2"/>
      <c r="Z17" s="2"/>
      <c r="AA17" s="2"/>
      <c r="AB17" s="2"/>
      <c r="AC17" s="2"/>
      <c r="AD17" s="2"/>
      <c r="AE17" s="2" t="s">
        <v>101</v>
      </c>
      <c r="AF17" s="2"/>
      <c r="AG17" s="2"/>
      <c r="AH17" s="2"/>
      <c r="AI17" s="2"/>
      <c r="AJ17" s="2"/>
      <c r="AK17" s="2"/>
      <c r="AL17" s="2"/>
    </row>
    <row r="18" spans="2:38" x14ac:dyDescent="0.25">
      <c r="B18">
        <v>2010</v>
      </c>
      <c r="C18">
        <f>RANK(C3,C3:AL3)</f>
        <v>4</v>
      </c>
      <c r="D18">
        <f>RANK(D3,C3:AL3)</f>
        <v>23</v>
      </c>
      <c r="E18">
        <f>RANK(E3,C3:AL3)</f>
        <v>29</v>
      </c>
      <c r="F18">
        <f>RANK(F3,C3:AL3)</f>
        <v>30</v>
      </c>
      <c r="G18">
        <f>RANK(G3,C3:AL3)</f>
        <v>19</v>
      </c>
      <c r="H18">
        <f>RANK(H3,C3:AL3)</f>
        <v>3</v>
      </c>
      <c r="I18">
        <f>RANK(I3,C3:AL3)</f>
        <v>12</v>
      </c>
      <c r="J18" t="e">
        <f>RANK(J3,C3:AL3)</f>
        <v>#N/A</v>
      </c>
      <c r="K18">
        <f>RANK(K3,C3:AL3)</f>
        <v>32</v>
      </c>
      <c r="L18">
        <f>RANK(L3,C3:AL3)</f>
        <v>10</v>
      </c>
      <c r="M18">
        <f>RANK(M3,C3:AL3)</f>
        <v>16</v>
      </c>
      <c r="N18">
        <f>RANK(N3,C3:AL3)</f>
        <v>13</v>
      </c>
      <c r="O18">
        <f>RANK(O3,C3:AL3)</f>
        <v>14</v>
      </c>
      <c r="P18">
        <f>RANK(P3,C3:AL3)</f>
        <v>6</v>
      </c>
      <c r="Q18">
        <f>RANK(Q3,C3:AL3)</f>
        <v>1</v>
      </c>
      <c r="R18">
        <f>RANK(R3,C3:AL3)</f>
        <v>2</v>
      </c>
      <c r="S18" t="e">
        <f>RANK(S3,C3:AL3)</f>
        <v>#N/A</v>
      </c>
      <c r="T18">
        <f>RANK(T3,C3:AL3)</f>
        <v>9</v>
      </c>
      <c r="U18">
        <f>RANK(U3,C3:AL3)</f>
        <v>5</v>
      </c>
      <c r="V18">
        <f>RANK(V3,C3:AL3)</f>
        <v>24</v>
      </c>
      <c r="W18">
        <f>RANK(W3,C3:AL3)</f>
        <v>26</v>
      </c>
      <c r="X18">
        <f>RANK(X3,C3:AL3)</f>
        <v>7</v>
      </c>
      <c r="Y18">
        <f>RANK(Y3,C3:AL3)</f>
        <v>20</v>
      </c>
      <c r="Z18">
        <f>RANK(Z3,C3:AL3)</f>
        <v>11</v>
      </c>
      <c r="AA18">
        <f>RANK(AA3,C3:AL3)</f>
        <v>25</v>
      </c>
      <c r="AB18">
        <f>RANK(AB3,C3:AL3)</f>
        <v>28</v>
      </c>
      <c r="AC18">
        <f>RANK(AC3,C3:AL3)</f>
        <v>31</v>
      </c>
      <c r="AD18">
        <f>RANK(AD3,C3:AL3)</f>
        <v>17</v>
      </c>
      <c r="AE18">
        <f>RANK(AE3,C3:AL3)</f>
        <v>8</v>
      </c>
      <c r="AF18">
        <f>RANK(AF3,C3:AL3)</f>
        <v>33</v>
      </c>
      <c r="AG18">
        <f>RANK(AG3,C3:AL3)</f>
        <v>18</v>
      </c>
      <c r="AH18">
        <f>RANK(AH3,C3:AL3)</f>
        <v>21</v>
      </c>
      <c r="AI18">
        <f>RANK(AI3,C3:AL3)</f>
        <v>15</v>
      </c>
      <c r="AJ18" t="e">
        <f>RANK(AJ3,C3:AL3)</f>
        <v>#N/A</v>
      </c>
      <c r="AK18">
        <f>RANK(AK3,C3:AL3)</f>
        <v>22</v>
      </c>
      <c r="AL18">
        <f>RANK(AL3,C3:AL3)</f>
        <v>27</v>
      </c>
    </row>
    <row r="19" spans="2:38" x14ac:dyDescent="0.25">
      <c r="B19">
        <v>2011</v>
      </c>
      <c r="C19">
        <f>RANK(C4,C4:AL4)</f>
        <v>3</v>
      </c>
      <c r="D19">
        <f>RANK(D4,C4:AL4)</f>
        <v>24</v>
      </c>
      <c r="E19">
        <f>RANK(E4,C4:AL4)</f>
        <v>31</v>
      </c>
      <c r="F19">
        <f>RANK(F4,C4:AL4)</f>
        <v>28</v>
      </c>
      <c r="G19">
        <f>RANK(G4,C4:AL4)</f>
        <v>12</v>
      </c>
      <c r="H19">
        <f>RANK(H4,C4:AL4)</f>
        <v>4</v>
      </c>
      <c r="I19">
        <f>RANK(I4,C4:AL4)</f>
        <v>16</v>
      </c>
      <c r="J19" t="e">
        <f>RANK(J4,C4:AL4)</f>
        <v>#N/A</v>
      </c>
      <c r="K19">
        <f>RANK(K4,C4:AL4)</f>
        <v>25</v>
      </c>
      <c r="L19">
        <f>RANK(L4,C4:AL4)</f>
        <v>13</v>
      </c>
      <c r="M19">
        <f>RANK(M4,C4:AL4)</f>
        <v>14</v>
      </c>
      <c r="N19">
        <f>RANK(N4,C4:AL4)</f>
        <v>15</v>
      </c>
      <c r="O19">
        <f>RANK(O4,C4:AL4)</f>
        <v>10</v>
      </c>
      <c r="P19">
        <f>RANK(P4,C4:AL4)</f>
        <v>11</v>
      </c>
      <c r="Q19">
        <f>RANK(Q4,C4:AL4)</f>
        <v>1</v>
      </c>
      <c r="R19">
        <f>RANK(R4,C4:AL4)</f>
        <v>2</v>
      </c>
      <c r="S19">
        <f>RANK(S4,C4:AL4)</f>
        <v>33</v>
      </c>
      <c r="T19">
        <f>RANK(T4,C4:AL4)</f>
        <v>9</v>
      </c>
      <c r="U19">
        <f>RANK(U4,C4:AL4)</f>
        <v>5</v>
      </c>
      <c r="V19">
        <f>RANK(V4,C4:AL4)</f>
        <v>19</v>
      </c>
      <c r="W19">
        <f>RANK(W4,C4:AL4)</f>
        <v>32</v>
      </c>
      <c r="X19">
        <f>RANK(X4,C4:AL4)</f>
        <v>8</v>
      </c>
      <c r="Y19">
        <f>RANK(Y4,C4:AL4)</f>
        <v>23</v>
      </c>
      <c r="Z19">
        <f>RANK(Z4,C4:AL4)</f>
        <v>7</v>
      </c>
      <c r="AA19">
        <f>RANK(AA4,C4:AL4)</f>
        <v>27</v>
      </c>
      <c r="AB19">
        <f>RANK(AB4,C4:AL4)</f>
        <v>26</v>
      </c>
      <c r="AC19" t="e">
        <f>RANK(AC4,C4:AL4)</f>
        <v>#N/A</v>
      </c>
      <c r="AD19">
        <f>RANK(AD4,C4:AL4)</f>
        <v>17</v>
      </c>
      <c r="AE19">
        <f>RANK(AE4,C4:AL4)</f>
        <v>6</v>
      </c>
      <c r="AF19">
        <f>RANK(AF4,C4:AL4)</f>
        <v>29</v>
      </c>
      <c r="AG19">
        <f>RANK(AG4,C4:AL4)</f>
        <v>21</v>
      </c>
      <c r="AH19">
        <f>RANK(AH4,C4:AL4)</f>
        <v>18</v>
      </c>
      <c r="AI19">
        <f>RANK(AI4,C4:AL4)</f>
        <v>22</v>
      </c>
      <c r="AJ19" t="e">
        <f>RANK(AJ4,C4:AL4)</f>
        <v>#N/A</v>
      </c>
      <c r="AK19">
        <f>RANK(AK4,C4:AL4)</f>
        <v>20</v>
      </c>
      <c r="AL19">
        <f>RANK(AL4,C4:AL4)</f>
        <v>30</v>
      </c>
    </row>
    <row r="20" spans="2:38" x14ac:dyDescent="0.25">
      <c r="B20">
        <v>2012</v>
      </c>
      <c r="C20">
        <f>RANK(C5,C5:AL5)</f>
        <v>3</v>
      </c>
      <c r="D20">
        <f>RANK(D5,C5:AL5)</f>
        <v>25</v>
      </c>
      <c r="E20">
        <f>RANK(E5,C5:AL5)</f>
        <v>29</v>
      </c>
      <c r="F20">
        <f>RANK(F5,C5:AL5)</f>
        <v>27</v>
      </c>
      <c r="G20">
        <f>RANK(G5,C5:AL5)</f>
        <v>23</v>
      </c>
      <c r="H20">
        <f>RANK(H5,C5:AL5)</f>
        <v>4</v>
      </c>
      <c r="I20">
        <f>RANK(I5,C5:AL5)</f>
        <v>13</v>
      </c>
      <c r="J20" t="e">
        <f>RANK(J5,C5:AL5)</f>
        <v>#N/A</v>
      </c>
      <c r="K20">
        <f>RANK(K5,C5:AL5)</f>
        <v>33</v>
      </c>
      <c r="L20">
        <f>RANK(L5,C5:AL5)</f>
        <v>12</v>
      </c>
      <c r="M20">
        <f>RANK(M5,C5:AL5)</f>
        <v>15</v>
      </c>
      <c r="N20">
        <f>RANK(N5,C5:AL5)</f>
        <v>9</v>
      </c>
      <c r="O20">
        <f>RANK(O5,C5:AL5)</f>
        <v>11</v>
      </c>
      <c r="P20">
        <f>RANK(P5,C5:AL5)</f>
        <v>16</v>
      </c>
      <c r="Q20">
        <f>RANK(Q5,C5:AL5)</f>
        <v>1</v>
      </c>
      <c r="R20">
        <f>RANK(R5,C5:AL5)</f>
        <v>2</v>
      </c>
      <c r="S20">
        <f>RANK(S5,C5:AL5)</f>
        <v>31</v>
      </c>
      <c r="T20">
        <f>RANK(T5,C5:AL5)</f>
        <v>8</v>
      </c>
      <c r="U20">
        <f>RANK(U5,C5:AL5)</f>
        <v>5</v>
      </c>
      <c r="V20">
        <f>RANK(V5,C5:AL5)</f>
        <v>17</v>
      </c>
      <c r="W20">
        <f>RANK(W5,C5:AL5)</f>
        <v>24</v>
      </c>
      <c r="X20">
        <f>RANK(X5,C5:AL5)</f>
        <v>6</v>
      </c>
      <c r="Y20">
        <f>RANK(Y5,C5:AL5)</f>
        <v>20</v>
      </c>
      <c r="Z20">
        <f>RANK(Z5,C5:AL5)</f>
        <v>14</v>
      </c>
      <c r="AA20">
        <f>RANK(AA5,C5:AL5)</f>
        <v>30</v>
      </c>
      <c r="AB20">
        <f>RANK(AB5,C5:AL5)</f>
        <v>26</v>
      </c>
      <c r="AC20" t="e">
        <f>RANK(AC5,C5:AL5)</f>
        <v>#N/A</v>
      </c>
      <c r="AD20">
        <f>RANK(AD5,C5:AL5)</f>
        <v>19</v>
      </c>
      <c r="AE20">
        <f>RANK(AE5,C5:AL5)</f>
        <v>7</v>
      </c>
      <c r="AF20">
        <f>RANK(AF5,C5:AL5)</f>
        <v>32</v>
      </c>
      <c r="AG20">
        <f>RANK(AG5,C5:AL5)</f>
        <v>22</v>
      </c>
      <c r="AH20">
        <f>RANK(AH5,C5:AL5)</f>
        <v>21</v>
      </c>
      <c r="AI20">
        <f>RANK(AI5,C5:AL5)</f>
        <v>10</v>
      </c>
      <c r="AJ20" t="e">
        <f>RANK(AJ5,C5:AL5)</f>
        <v>#N/A</v>
      </c>
      <c r="AK20">
        <f>RANK(AK5,C5:AL5)</f>
        <v>18</v>
      </c>
      <c r="AL20">
        <f>RANK(AL5,C5:AL5)</f>
        <v>28</v>
      </c>
    </row>
    <row r="21" spans="2:38" x14ac:dyDescent="0.25">
      <c r="B21">
        <v>2013</v>
      </c>
      <c r="C21">
        <f>RANK(C6,C6:AL6)</f>
        <v>3</v>
      </c>
      <c r="D21">
        <f>RANK(D6,C6:AL6)</f>
        <v>25</v>
      </c>
      <c r="E21">
        <f>RANK(E6,C6:AL6)</f>
        <v>31</v>
      </c>
      <c r="F21">
        <f>RANK(F6,C6:AL6)</f>
        <v>27</v>
      </c>
      <c r="G21">
        <f>RANK(G6,C6:AL6)</f>
        <v>22</v>
      </c>
      <c r="H21">
        <f>RANK(H6,C6:AL6)</f>
        <v>4</v>
      </c>
      <c r="I21">
        <f>RANK(I6,C6:AL6)</f>
        <v>13</v>
      </c>
      <c r="J21" t="e">
        <f>RANK(J6,C6:AL6)</f>
        <v>#N/A</v>
      </c>
      <c r="K21">
        <f>RANK(K6,C6:AL6)</f>
        <v>33</v>
      </c>
      <c r="L21">
        <f>RANK(L6,C6:AL6)</f>
        <v>12</v>
      </c>
      <c r="M21">
        <f>RANK(M6,C6:AL6)</f>
        <v>17</v>
      </c>
      <c r="N21">
        <f>RANK(N6,C6:AL6)</f>
        <v>8</v>
      </c>
      <c r="O21">
        <f>RANK(O6,C6:AL6)</f>
        <v>9</v>
      </c>
      <c r="P21">
        <f>RANK(P6,C6:AL6)</f>
        <v>14</v>
      </c>
      <c r="Q21">
        <f>RANK(Q6,C6:AL6)</f>
        <v>1</v>
      </c>
      <c r="R21">
        <f>RANK(R6,C6:AL6)</f>
        <v>2</v>
      </c>
      <c r="S21">
        <f>RANK(S6,C6:AL6)</f>
        <v>32</v>
      </c>
      <c r="T21">
        <f>RANK(T6,C6:AL6)</f>
        <v>11</v>
      </c>
      <c r="U21">
        <f>RANK(U6,C6:AL6)</f>
        <v>5</v>
      </c>
      <c r="V21">
        <f>RANK(V6,C6:AL6)</f>
        <v>16</v>
      </c>
      <c r="W21">
        <f>RANK(W6,C6:AL6)</f>
        <v>28</v>
      </c>
      <c r="X21">
        <f>RANK(X6,C6:AL6)</f>
        <v>10</v>
      </c>
      <c r="Y21">
        <f>RANK(Y6,C6:AL6)</f>
        <v>19</v>
      </c>
      <c r="Z21">
        <f>RANK(Z6,C6:AL6)</f>
        <v>7</v>
      </c>
      <c r="AA21">
        <f>RANK(AA6,C6:AL6)</f>
        <v>29</v>
      </c>
      <c r="AB21">
        <f>RANK(AB6,C6:AL6)</f>
        <v>20</v>
      </c>
      <c r="AC21">
        <f>RANK(AC6,C6:AL6)</f>
        <v>30</v>
      </c>
      <c r="AD21">
        <f>RANK(AD6,C6:AL6)</f>
        <v>23</v>
      </c>
      <c r="AE21">
        <f>RANK(AE6,C6:AL6)</f>
        <v>6</v>
      </c>
      <c r="AF21">
        <f>RANK(AF6,C6:AL6)</f>
        <v>34</v>
      </c>
      <c r="AG21">
        <f>RANK(AG6,C6:AL6)</f>
        <v>24</v>
      </c>
      <c r="AH21">
        <f>RANK(AH6,C6:AL6)</f>
        <v>15</v>
      </c>
      <c r="AI21">
        <f>RANK(AI6,C6:AL6)</f>
        <v>18</v>
      </c>
      <c r="AJ21" t="e">
        <f>RANK(AJ6,C6:AL6)</f>
        <v>#N/A</v>
      </c>
      <c r="AK21">
        <f>RANK(AK6,C6:AL6)</f>
        <v>21</v>
      </c>
      <c r="AL21">
        <f>RANK(AL6,C6:AL6)</f>
        <v>26</v>
      </c>
    </row>
    <row r="22" spans="2:38" x14ac:dyDescent="0.25">
      <c r="B22">
        <v>2014</v>
      </c>
      <c r="C22">
        <f>RANK(C7,C7:AL7)</f>
        <v>4</v>
      </c>
      <c r="D22">
        <f>RANK(D7,C7:AL7)</f>
        <v>25</v>
      </c>
      <c r="E22">
        <f>RANK(E7,C7:AL7)</f>
        <v>30</v>
      </c>
      <c r="F22">
        <f>RANK(F7,C7:AL7)</f>
        <v>24</v>
      </c>
      <c r="G22">
        <f>RANK(G7,C7:AL7)</f>
        <v>23</v>
      </c>
      <c r="H22">
        <f>RANK(H7,C7:AL7)</f>
        <v>3</v>
      </c>
      <c r="I22">
        <f>RANK(I7,C7:AL7)</f>
        <v>17</v>
      </c>
      <c r="J22" t="e">
        <f>RANK(J7,C7:AL7)</f>
        <v>#N/A</v>
      </c>
      <c r="K22">
        <f>RANK(K7,C7:AL7)</f>
        <v>34</v>
      </c>
      <c r="L22">
        <f>RANK(L7,C7:AL7)</f>
        <v>12</v>
      </c>
      <c r="M22">
        <f>RANK(M7,C7:AL7)</f>
        <v>15</v>
      </c>
      <c r="N22">
        <f>RANK(N7,C7:AL7)</f>
        <v>9</v>
      </c>
      <c r="O22">
        <f>RANK(O7,C7:AL7)</f>
        <v>8</v>
      </c>
      <c r="P22">
        <f>RANK(P7,C7:AL7)</f>
        <v>16</v>
      </c>
      <c r="Q22">
        <f>RANK(Q7,C7:AL7)</f>
        <v>1</v>
      </c>
      <c r="R22">
        <f>RANK(R7,C7:AL7)</f>
        <v>2</v>
      </c>
      <c r="S22">
        <f>RANK(S7,C7:AL7)</f>
        <v>31</v>
      </c>
      <c r="T22">
        <f>RANK(T7,C7:AL7)</f>
        <v>10</v>
      </c>
      <c r="U22">
        <f>RANK(U7,C7:AL7)</f>
        <v>5</v>
      </c>
      <c r="V22">
        <f>RANK(V7,C7:AL7)</f>
        <v>11</v>
      </c>
      <c r="W22">
        <f>RANK(W7,C7:AL7)</f>
        <v>28</v>
      </c>
      <c r="X22">
        <f>RANK(X7,C7:AL7)</f>
        <v>14</v>
      </c>
      <c r="Y22">
        <f>RANK(Y7,C7:AL7)</f>
        <v>21</v>
      </c>
      <c r="Z22">
        <f>RANK(Z7,C7:AL7)</f>
        <v>7</v>
      </c>
      <c r="AA22">
        <f>RANK(AA7,C7:AL7)</f>
        <v>29</v>
      </c>
      <c r="AB22">
        <f>RANK(AB7,C7:AL7)</f>
        <v>27</v>
      </c>
      <c r="AC22">
        <f>RANK(AC7,C7:AL7)</f>
        <v>32</v>
      </c>
      <c r="AD22">
        <f>RANK(AD7,C7:AL7)</f>
        <v>22</v>
      </c>
      <c r="AE22">
        <f>RANK(AE7,C7:AL7)</f>
        <v>6</v>
      </c>
      <c r="AF22">
        <f>RANK(AF7,C7:AL7)</f>
        <v>35</v>
      </c>
      <c r="AG22">
        <f>RANK(AG7,C7:AL7)</f>
        <v>18</v>
      </c>
      <c r="AH22">
        <f>RANK(AH7,C7:AL7)</f>
        <v>19</v>
      </c>
      <c r="AI22">
        <f>RANK(AI7,C7:AL7)</f>
        <v>13</v>
      </c>
      <c r="AJ22">
        <f>RANK(AJ7,C7:AL7)</f>
        <v>33</v>
      </c>
      <c r="AK22">
        <f>RANK(AK7,C7:AL7)</f>
        <v>20</v>
      </c>
      <c r="AL22">
        <f>RANK(AL7,C7:AL7)</f>
        <v>26</v>
      </c>
    </row>
    <row r="23" spans="2:38" x14ac:dyDescent="0.25">
      <c r="B23">
        <v>2015</v>
      </c>
      <c r="C23">
        <f>RANK(C8,C8:AL8)</f>
        <v>3</v>
      </c>
      <c r="D23">
        <f>RANK(D8,C8:AL8)</f>
        <v>23</v>
      </c>
      <c r="E23">
        <f>RANK(E8,C8:AL8)</f>
        <v>26</v>
      </c>
      <c r="F23">
        <f>RANK(F8,C8:AL8)</f>
        <v>32</v>
      </c>
      <c r="G23">
        <f>RANK(G8,C8:AL8)</f>
        <v>25</v>
      </c>
      <c r="H23">
        <f>RANK(H8,C8:AL8)</f>
        <v>4</v>
      </c>
      <c r="I23">
        <f>RANK(I8,C8:AL8)</f>
        <v>15</v>
      </c>
      <c r="J23" t="e">
        <f>RANK(J8,C8:AL8)</f>
        <v>#N/A</v>
      </c>
      <c r="K23">
        <f>RANK(K8,C8:AL8)</f>
        <v>33</v>
      </c>
      <c r="L23">
        <f>RANK(L8,C8:AL8)</f>
        <v>7</v>
      </c>
      <c r="M23">
        <f>RANK(M8,C8:AL8)</f>
        <v>12</v>
      </c>
      <c r="N23">
        <f>RANK(N8,C8:AL8)</f>
        <v>13</v>
      </c>
      <c r="O23">
        <f>RANK(O8,C8:AL8)</f>
        <v>8</v>
      </c>
      <c r="P23">
        <f>RANK(P8,C8:AL8)</f>
        <v>16</v>
      </c>
      <c r="Q23">
        <f>RANK(Q8,C8:AL8)</f>
        <v>1</v>
      </c>
      <c r="R23">
        <f>RANK(R8,C8:AL8)</f>
        <v>2</v>
      </c>
      <c r="S23">
        <f>RANK(S8,C8:AL8)</f>
        <v>30</v>
      </c>
      <c r="T23">
        <f>RANK(T8,C8:AL8)</f>
        <v>11</v>
      </c>
      <c r="U23">
        <f>RANK(U8,C8:AL8)</f>
        <v>5</v>
      </c>
      <c r="V23">
        <f>RANK(V8,C8:AL8)</f>
        <v>17</v>
      </c>
      <c r="W23">
        <f>RANK(W8,C8:AL8)</f>
        <v>27</v>
      </c>
      <c r="X23">
        <f>RANK(X8,C8:AL8)</f>
        <v>14</v>
      </c>
      <c r="Y23">
        <f>RANK(Y8,C8:AL8)</f>
        <v>19</v>
      </c>
      <c r="Z23">
        <f>RANK(Z8,C8:AL8)</f>
        <v>9</v>
      </c>
      <c r="AA23">
        <f>RANK(AA8,C8:AL8)</f>
        <v>29</v>
      </c>
      <c r="AB23">
        <f>RANK(AB8,C8:AL8)</f>
        <v>24</v>
      </c>
      <c r="AC23">
        <f>RANK(AC8,C8:AL8)</f>
        <v>31</v>
      </c>
      <c r="AD23">
        <f>RANK(AD8,C8:AL8)</f>
        <v>21</v>
      </c>
      <c r="AE23">
        <f>RANK(AE8,C8:AL8)</f>
        <v>6</v>
      </c>
      <c r="AF23">
        <f>RANK(AF8,C8:AL8)</f>
        <v>34</v>
      </c>
      <c r="AG23">
        <f>RANK(AG8,C8:AL8)</f>
        <v>18</v>
      </c>
      <c r="AH23">
        <f>RANK(AH8,C8:AL8)</f>
        <v>20</v>
      </c>
      <c r="AI23">
        <f>RANK(AI8,C8:AL8)</f>
        <v>10</v>
      </c>
      <c r="AJ23" t="e">
        <f>RANK(AJ8,C8:AL8)</f>
        <v>#N/A</v>
      </c>
      <c r="AK23">
        <f>RANK(AK8,C8:AL8)</f>
        <v>22</v>
      </c>
      <c r="AL23">
        <f>RANK(AL8,C8:AL8)</f>
        <v>28</v>
      </c>
    </row>
    <row r="24" spans="2:38" x14ac:dyDescent="0.25">
      <c r="B24">
        <v>2016</v>
      </c>
      <c r="C24">
        <f>RANK(C9,C9:AL9)</f>
        <v>3</v>
      </c>
      <c r="D24">
        <f>RANK(D9,C9:AL9)</f>
        <v>23</v>
      </c>
      <c r="E24">
        <f>RANK(E9,C9:AL9)</f>
        <v>30</v>
      </c>
      <c r="F24">
        <f>RANK(F9,C9:AL9)</f>
        <v>27</v>
      </c>
      <c r="G24">
        <f>RANK(G9,C9:AL9)</f>
        <v>26</v>
      </c>
      <c r="H24">
        <f>RANK(H9,C9:AL9)</f>
        <v>4</v>
      </c>
      <c r="I24">
        <f>RANK(I9,C9:AL9)</f>
        <v>14</v>
      </c>
      <c r="J24" t="e">
        <f>RANK(J9,C9:AL9)</f>
        <v>#N/A</v>
      </c>
      <c r="K24">
        <f>RANK(K9,C9:AL9)</f>
        <v>32</v>
      </c>
      <c r="L24">
        <f>RANK(L9,C9:AL9)</f>
        <v>13</v>
      </c>
      <c r="M24">
        <f>RANK(M9,C9:AL9)</f>
        <v>16</v>
      </c>
      <c r="N24">
        <f>RANK(N9,C9:AL9)</f>
        <v>15</v>
      </c>
      <c r="O24">
        <f>RANK(O9,C9:AL9)</f>
        <v>8</v>
      </c>
      <c r="P24">
        <f>RANK(P9,C9:AL9)</f>
        <v>20</v>
      </c>
      <c r="Q24">
        <f>RANK(Q9,C9:AL9)</f>
        <v>2</v>
      </c>
      <c r="R24">
        <f>RANK(R9,C9:AL9)</f>
        <v>1</v>
      </c>
      <c r="S24">
        <f>RANK(S9,C9:AL9)</f>
        <v>31</v>
      </c>
      <c r="T24">
        <f>RANK(T9,C9:AL9)</f>
        <v>12</v>
      </c>
      <c r="U24">
        <f>RANK(U9,C9:AL9)</f>
        <v>6</v>
      </c>
      <c r="V24">
        <f>RANK(V9,C9:AL9)</f>
        <v>5</v>
      </c>
      <c r="W24">
        <f>RANK(W9,C9:AL9)</f>
        <v>29</v>
      </c>
      <c r="X24">
        <f>RANK(X9,C9:AL9)</f>
        <v>10</v>
      </c>
      <c r="Y24">
        <f>RANK(Y9,C9:AL9)</f>
        <v>22</v>
      </c>
      <c r="Z24">
        <f>RANK(Z9,C9:AL9)</f>
        <v>9</v>
      </c>
      <c r="AA24">
        <f>RANK(AA9,C9:AL9)</f>
        <v>24</v>
      </c>
      <c r="AB24">
        <f>RANK(AB9,C9:AL9)</f>
        <v>25</v>
      </c>
      <c r="AC24" t="e">
        <f>RANK(AC9,C9:AL9)</f>
        <v>#N/A</v>
      </c>
      <c r="AD24">
        <f>RANK(AD9,C9:AL9)</f>
        <v>19</v>
      </c>
      <c r="AE24">
        <f>RANK(AE9,C9:AL9)</f>
        <v>7</v>
      </c>
      <c r="AF24">
        <f>RANK(AF9,C9:AL9)</f>
        <v>33</v>
      </c>
      <c r="AG24">
        <f>RANK(AG9,C9:AL9)</f>
        <v>17</v>
      </c>
      <c r="AH24">
        <f>RANK(AH9,C9:AL9)</f>
        <v>18</v>
      </c>
      <c r="AI24">
        <f>RANK(AI9,C9:AL9)</f>
        <v>11</v>
      </c>
      <c r="AJ24" t="e">
        <f>RANK(AJ9,C9:AL9)</f>
        <v>#N/A</v>
      </c>
      <c r="AK24">
        <f>RANK(AK9,C9:AL9)</f>
        <v>21</v>
      </c>
      <c r="AL24">
        <f>RANK(AL9,C9:AL9)</f>
        <v>28</v>
      </c>
    </row>
    <row r="25" spans="2:38" x14ac:dyDescent="0.25">
      <c r="B25">
        <v>2017</v>
      </c>
      <c r="C25">
        <f>RANK(C10,C10:AL10)</f>
        <v>3</v>
      </c>
      <c r="D25">
        <f>RANK(D10,C10:AL10)</f>
        <v>23</v>
      </c>
      <c r="E25">
        <f>RANK(E10,C10:AL10)</f>
        <v>31</v>
      </c>
      <c r="F25">
        <f>RANK(F10,C10:AL10)</f>
        <v>27</v>
      </c>
      <c r="G25">
        <f>RANK(G10,C10:AL10)</f>
        <v>20</v>
      </c>
      <c r="H25">
        <f>RANK(H10,C10:AL10)</f>
        <v>4</v>
      </c>
      <c r="I25">
        <f>RANK(I10,C10:AL10)</f>
        <v>17</v>
      </c>
      <c r="J25" t="e">
        <f>RANK(J10,C10:AL10)</f>
        <v>#N/A</v>
      </c>
      <c r="K25">
        <f>RANK(K10,C10:AL10)</f>
        <v>34</v>
      </c>
      <c r="L25">
        <f>RANK(L10,C10:AL10)</f>
        <v>9</v>
      </c>
      <c r="M25">
        <f>RANK(M10,C10:AL10)</f>
        <v>16</v>
      </c>
      <c r="N25">
        <f>RANK(N10,C10:AL10)</f>
        <v>7</v>
      </c>
      <c r="O25">
        <f>RANK(O10,C10:AL10)</f>
        <v>11</v>
      </c>
      <c r="P25">
        <f>RANK(P10,C10:AL10)</f>
        <v>18</v>
      </c>
      <c r="Q25">
        <f>RANK(Q10,C10:AL10)</f>
        <v>2</v>
      </c>
      <c r="R25">
        <f>RANK(R10,C10:AL10)</f>
        <v>1</v>
      </c>
      <c r="S25">
        <f>RANK(S10,C10:AL10)</f>
        <v>32</v>
      </c>
      <c r="T25">
        <f>RANK(T10,C10:AL10)</f>
        <v>13</v>
      </c>
      <c r="U25">
        <f>RANK(U10,C10:AL10)</f>
        <v>8</v>
      </c>
      <c r="V25">
        <f>RANK(V10,C10:AL10)</f>
        <v>5</v>
      </c>
      <c r="W25">
        <f>RANK(W10,C10:AL10)</f>
        <v>28</v>
      </c>
      <c r="X25">
        <f>RANK(X10,C10:AL10)</f>
        <v>14</v>
      </c>
      <c r="Y25">
        <f>RANK(Y10,C10:AL10)</f>
        <v>21</v>
      </c>
      <c r="Z25">
        <f>RANK(Z10,C10:AL10)</f>
        <v>10</v>
      </c>
      <c r="AA25">
        <f>RANK(AA10,C10:AL10)</f>
        <v>25</v>
      </c>
      <c r="AB25">
        <f>RANK(AB10,C10:AL10)</f>
        <v>22</v>
      </c>
      <c r="AC25">
        <f>RANK(AC10,C10:AL10)</f>
        <v>30</v>
      </c>
      <c r="AD25">
        <f>RANK(AD10,C10:AL10)</f>
        <v>24</v>
      </c>
      <c r="AE25">
        <f>RANK(AE10,C10:AL10)</f>
        <v>6</v>
      </c>
      <c r="AF25">
        <f>RANK(AF10,C10:AL10)</f>
        <v>33</v>
      </c>
      <c r="AG25">
        <f>RANK(AG10,C10:AL10)</f>
        <v>15</v>
      </c>
      <c r="AH25">
        <f>RANK(AH10,C10:AL10)</f>
        <v>19</v>
      </c>
      <c r="AI25">
        <f>RANK(AI10,C10:AL10)</f>
        <v>12</v>
      </c>
      <c r="AJ25" t="e">
        <f>RANK(AJ10,C10:AL10)</f>
        <v>#N/A</v>
      </c>
      <c r="AK25">
        <f>RANK(AK10,C10:AL10)</f>
        <v>29</v>
      </c>
      <c r="AL25">
        <f>RANK(AL10,C10:AL10)</f>
        <v>26</v>
      </c>
    </row>
    <row r="26" spans="2:38" x14ac:dyDescent="0.25">
      <c r="B26">
        <v>2018</v>
      </c>
      <c r="C26">
        <f>RANK(C11,C11:AL11)</f>
        <v>3</v>
      </c>
      <c r="D26">
        <f>RANK(D11,C11:AL11)</f>
        <v>25</v>
      </c>
      <c r="E26">
        <f>RANK(E11,C11:AL11)</f>
        <v>32</v>
      </c>
      <c r="F26">
        <f>RANK(F11,C11:AL11)</f>
        <v>26</v>
      </c>
      <c r="G26">
        <f>RANK(G11,C11:AL11)</f>
        <v>23</v>
      </c>
      <c r="H26">
        <f>RANK(H11,C11:AL11)</f>
        <v>5</v>
      </c>
      <c r="I26">
        <f>RANK(I11,C11:AL11)</f>
        <v>15</v>
      </c>
      <c r="J26" t="e">
        <f>RANK(J11,C11:AL11)</f>
        <v>#N/A</v>
      </c>
      <c r="K26">
        <f>RANK(K11,C11:AL11)</f>
        <v>35</v>
      </c>
      <c r="L26">
        <f>RANK(L11,C11:AL11)</f>
        <v>9</v>
      </c>
      <c r="M26">
        <f>RANK(M11,C11:AL11)</f>
        <v>16</v>
      </c>
      <c r="N26">
        <f>RANK(N11,C11:AL11)</f>
        <v>10</v>
      </c>
      <c r="O26">
        <f>RANK(O11,C11:AL11)</f>
        <v>11</v>
      </c>
      <c r="P26">
        <f>RANK(P11,C11:AL11)</f>
        <v>17</v>
      </c>
      <c r="Q26">
        <f>RANK(Q11,C11:AL11)</f>
        <v>1</v>
      </c>
      <c r="R26">
        <f>RANK(R11,C11:AL11)</f>
        <v>2</v>
      </c>
      <c r="S26">
        <f>RANK(S11,C11:AL11)</f>
        <v>30</v>
      </c>
      <c r="T26">
        <f>RANK(T11,C11:AL11)</f>
        <v>12</v>
      </c>
      <c r="U26">
        <f>RANK(U11,C11:AL11)</f>
        <v>8</v>
      </c>
      <c r="V26">
        <f>RANK(V11,C11:AL11)</f>
        <v>4</v>
      </c>
      <c r="W26">
        <f>RANK(W11,C11:AL11)</f>
        <v>28</v>
      </c>
      <c r="X26">
        <f>RANK(X11,C11:AL11)</f>
        <v>14</v>
      </c>
      <c r="Y26">
        <f>RANK(Y11,C11:AL11)</f>
        <v>22</v>
      </c>
      <c r="Z26">
        <f>RANK(Z11,C11:AL11)</f>
        <v>7</v>
      </c>
      <c r="AA26">
        <f>RANK(AA11,C11:AL11)</f>
        <v>20</v>
      </c>
      <c r="AB26">
        <f>RANK(AB11,C11:AL11)</f>
        <v>27</v>
      </c>
      <c r="AC26">
        <f>RANK(AC11,C11:AL11)</f>
        <v>33</v>
      </c>
      <c r="AD26">
        <f>RANK(AD11,C11:AL11)</f>
        <v>21</v>
      </c>
      <c r="AE26">
        <f>RANK(AE11,C11:AL11)</f>
        <v>6</v>
      </c>
      <c r="AF26">
        <f>RANK(AF11,C11:AL11)</f>
        <v>29</v>
      </c>
      <c r="AG26">
        <f>RANK(AG11,C11:AL11)</f>
        <v>18</v>
      </c>
      <c r="AH26">
        <f>RANK(AH11,C11:AL11)</f>
        <v>19</v>
      </c>
      <c r="AI26">
        <f>RANK(AI11,C11:AL11)</f>
        <v>13</v>
      </c>
      <c r="AJ26">
        <f>RANK(AJ11,C11:AL11)</f>
        <v>34</v>
      </c>
      <c r="AK26">
        <f>RANK(AK11,C11:AL11)</f>
        <v>24</v>
      </c>
      <c r="AL26">
        <f>RANK(AL11,C11:AL11)</f>
        <v>31</v>
      </c>
    </row>
    <row r="27" spans="2:38" x14ac:dyDescent="0.25">
      <c r="B27">
        <v>2019</v>
      </c>
      <c r="C27">
        <f>RANK(C12,C12:AL12)</f>
        <v>5</v>
      </c>
      <c r="D27">
        <f>RANK(D12,C12:AL12)</f>
        <v>27</v>
      </c>
      <c r="E27">
        <f>RANK(E12,C12:AL12)</f>
        <v>32</v>
      </c>
      <c r="F27">
        <f>RANK(F12,C12:AL12)</f>
        <v>28</v>
      </c>
      <c r="G27">
        <f>RANK(G12,C12:AL12)</f>
        <v>24</v>
      </c>
      <c r="H27">
        <f>RANK(H12,C12:AL12)</f>
        <v>4</v>
      </c>
      <c r="I27">
        <f>RANK(I12,C12:AL12)</f>
        <v>13</v>
      </c>
      <c r="J27" t="e">
        <f>RANK(J12,C12:AL12)</f>
        <v>#N/A</v>
      </c>
      <c r="K27">
        <f>RANK(K12,C12:AL12)</f>
        <v>33</v>
      </c>
      <c r="L27">
        <f>RANK(L12,C12:AL12)</f>
        <v>7</v>
      </c>
      <c r="M27">
        <f>RANK(M12,C12:AL12)</f>
        <v>17</v>
      </c>
      <c r="N27">
        <f>RANK(N12,C12:AL12)</f>
        <v>10</v>
      </c>
      <c r="O27">
        <f>RANK(O12,C12:AL12)</f>
        <v>11</v>
      </c>
      <c r="P27">
        <f>RANK(P12,C12:AL12)</f>
        <v>20</v>
      </c>
      <c r="Q27">
        <f>RANK(Q12,C12:AL12)</f>
        <v>1</v>
      </c>
      <c r="R27">
        <f>RANK(R12,C12:AL12)</f>
        <v>2</v>
      </c>
      <c r="S27">
        <f>RANK(S12,C12:AL12)</f>
        <v>30</v>
      </c>
      <c r="T27">
        <f>RANK(T12,C12:AL12)</f>
        <v>12</v>
      </c>
      <c r="U27">
        <f>RANK(U12,C12:AL12)</f>
        <v>9</v>
      </c>
      <c r="V27">
        <f>RANK(V12,C12:AL12)</f>
        <v>3</v>
      </c>
      <c r="W27">
        <f>RANK(W12,C12:AL12)</f>
        <v>26</v>
      </c>
      <c r="X27">
        <f>RANK(X12,C12:AL12)</f>
        <v>18</v>
      </c>
      <c r="Y27">
        <f>RANK(Y12,C12:AL12)</f>
        <v>19</v>
      </c>
      <c r="Z27">
        <f>RANK(Z12,C12:AL12)</f>
        <v>8</v>
      </c>
      <c r="AA27">
        <f>RANK(AA12,C12:AL12)</f>
        <v>22</v>
      </c>
      <c r="AB27">
        <f>RANK(AB12,C12:AL12)</f>
        <v>25</v>
      </c>
      <c r="AC27">
        <f>RANK(AC12,C12:AL12)</f>
        <v>31</v>
      </c>
      <c r="AD27">
        <f>RANK(AD12,C12:AL12)</f>
        <v>23</v>
      </c>
      <c r="AE27">
        <f>RANK(AE12,C12:AL12)</f>
        <v>6</v>
      </c>
      <c r="AF27">
        <f>RANK(AF12,C12:AL12)</f>
        <v>34</v>
      </c>
      <c r="AG27">
        <f>RANK(AG12,C12:AL12)</f>
        <v>16</v>
      </c>
      <c r="AH27">
        <f>RANK(AH12,C12:AL12)</f>
        <v>14</v>
      </c>
      <c r="AI27">
        <f>RANK(AI12,C12:AL12)</f>
        <v>15</v>
      </c>
      <c r="AJ27" t="e">
        <f>RANK(AJ12,C12:AL12)</f>
        <v>#N/A</v>
      </c>
      <c r="AK27">
        <f>RANK(AK12,C12:AL12)</f>
        <v>21</v>
      </c>
      <c r="AL27">
        <f>RANK(AL12,C12:AL12)</f>
        <v>29</v>
      </c>
    </row>
    <row r="28" spans="2:38" x14ac:dyDescent="0.25">
      <c r="B28">
        <v>2020</v>
      </c>
      <c r="C28">
        <f>RANK(C13,C13:AL13)</f>
        <v>4</v>
      </c>
      <c r="D28">
        <f>RANK(D13,C13:AL13)</f>
        <v>27</v>
      </c>
      <c r="E28">
        <f>RANK(E13,C13:AL13)</f>
        <v>34</v>
      </c>
      <c r="F28">
        <f>RANK(F13,C13:AL13)</f>
        <v>30</v>
      </c>
      <c r="G28">
        <f>RANK(G13,C13:AL13)</f>
        <v>16</v>
      </c>
      <c r="H28">
        <f>RANK(H13,C13:AL13)</f>
        <v>7</v>
      </c>
      <c r="I28">
        <f>RANK(I13,C13:AL13)</f>
        <v>20</v>
      </c>
      <c r="J28">
        <f>RANK(J13,C13:AL13)</f>
        <v>8</v>
      </c>
      <c r="K28">
        <f>RANK(K13,C13:AL13)</f>
        <v>35</v>
      </c>
      <c r="L28">
        <f>RANK(L13,C13:AL13)</f>
        <v>11</v>
      </c>
      <c r="M28">
        <f>RANK(M13,C13:AL13)</f>
        <v>23</v>
      </c>
      <c r="N28">
        <f>RANK(N13,C13:AL13)</f>
        <v>5</v>
      </c>
      <c r="O28">
        <f>RANK(O13,C13:AL13)</f>
        <v>9</v>
      </c>
      <c r="P28">
        <f>RANK(P13,C13:AL13)</f>
        <v>22</v>
      </c>
      <c r="Q28">
        <f>RANK(Q13,C13:AL13)</f>
        <v>2</v>
      </c>
      <c r="R28">
        <f>RANK(R13,C13:AL13)</f>
        <v>1</v>
      </c>
      <c r="S28">
        <f>RANK(S13,C13:AL13)</f>
        <v>31</v>
      </c>
      <c r="T28">
        <f>RANK(T13,C13:AL13)</f>
        <v>14</v>
      </c>
      <c r="U28">
        <f>RANK(U13,C13:AL13)</f>
        <v>12</v>
      </c>
      <c r="V28">
        <f>RANK(V13,C13:AL13)</f>
        <v>3</v>
      </c>
      <c r="W28">
        <f>RANK(W13,C13:AL13)</f>
        <v>29</v>
      </c>
      <c r="X28">
        <f>RANK(X13,C13:AL13)</f>
        <v>17</v>
      </c>
      <c r="Y28">
        <f>RANK(Y13,C13:AL13)</f>
        <v>25</v>
      </c>
      <c r="Z28">
        <f>RANK(Z13,C13:AL13)</f>
        <v>10</v>
      </c>
      <c r="AA28">
        <f>RANK(AA13,C13:AL13)</f>
        <v>26</v>
      </c>
      <c r="AB28">
        <f>RANK(AB13,C13:AL13)</f>
        <v>28</v>
      </c>
      <c r="AC28">
        <f>RANK(AC13,C13:AL13)</f>
        <v>33</v>
      </c>
      <c r="AD28">
        <f>RANK(AD13,C13:AL13)</f>
        <v>18</v>
      </c>
      <c r="AE28">
        <f>RANK(AE13,C13:AL13)</f>
        <v>6</v>
      </c>
      <c r="AF28">
        <f>RANK(AF13,C13:AL13)</f>
        <v>24</v>
      </c>
      <c r="AG28">
        <f>RANK(AG13,C13:AL13)</f>
        <v>13</v>
      </c>
      <c r="AH28">
        <f>RANK(AH13,C13:AL13)</f>
        <v>21</v>
      </c>
      <c r="AI28">
        <f>RANK(AI13,C13:AL13)</f>
        <v>15</v>
      </c>
      <c r="AJ28" t="e">
        <f>RANK(AJ13,C13:AL13)</f>
        <v>#N/A</v>
      </c>
      <c r="AK28">
        <f>RANK(AK13,C13:AL13)</f>
        <v>19</v>
      </c>
      <c r="AL28">
        <f>RANK(AL13,C13:AL13)</f>
        <v>32</v>
      </c>
    </row>
    <row r="29" spans="2:38" x14ac:dyDescent="0.25">
      <c r="B29">
        <v>2021</v>
      </c>
      <c r="C29">
        <f>RANK(C14,C14:AL14)</f>
        <v>10</v>
      </c>
      <c r="D29">
        <f>RANK(D14,C14:AL14)</f>
        <v>28</v>
      </c>
      <c r="E29">
        <f>RANK(E14,C14:AL14)</f>
        <v>32</v>
      </c>
      <c r="F29">
        <f>RANK(F14,C14:AL14)</f>
        <v>30</v>
      </c>
      <c r="G29">
        <f>RANK(G14,C14:AL14)</f>
        <v>20</v>
      </c>
      <c r="H29">
        <f>RANK(H14,C14:AL14)</f>
        <v>4</v>
      </c>
      <c r="I29">
        <f>RANK(I14,C14:AL14)</f>
        <v>19</v>
      </c>
      <c r="J29">
        <f>RANK(J14,C14:AL14)</f>
        <v>5</v>
      </c>
      <c r="K29">
        <f>RANK(K14,C14:AL14)</f>
        <v>34</v>
      </c>
      <c r="L29">
        <f>RANK(L14,C14:AL14)</f>
        <v>13</v>
      </c>
      <c r="M29">
        <f>RANK(M14,C14:AL14)</f>
        <v>22</v>
      </c>
      <c r="N29">
        <f>RANK(N14,C14:AL14)</f>
        <v>9</v>
      </c>
      <c r="O29">
        <f>RANK(O14,C14:AL14)</f>
        <v>12</v>
      </c>
      <c r="P29">
        <f>RANK(P14,C14:AL14)</f>
        <v>25</v>
      </c>
      <c r="Q29">
        <f>RANK(Q14,C14:AL14)</f>
        <v>1</v>
      </c>
      <c r="R29">
        <f>RANK(R14,C14:AL14)</f>
        <v>2</v>
      </c>
      <c r="S29" t="e">
        <f>RANK(S14,C14:AL14)</f>
        <v>#N/A</v>
      </c>
      <c r="T29">
        <f>RANK(T14,C14:AL14)</f>
        <v>14</v>
      </c>
      <c r="U29">
        <f>RANK(U14,C14:AL14)</f>
        <v>11</v>
      </c>
      <c r="V29">
        <f>RANK(V14,C14:AL14)</f>
        <v>3</v>
      </c>
      <c r="W29">
        <f>RANK(W14,C14:AL14)</f>
        <v>29</v>
      </c>
      <c r="X29">
        <f>RANK(X14,C14:AL14)</f>
        <v>15</v>
      </c>
      <c r="Y29">
        <f>RANK(Y14,C14:AL14)</f>
        <v>23</v>
      </c>
      <c r="Z29">
        <f>RANK(Z14,C14:AL14)</f>
        <v>8</v>
      </c>
      <c r="AA29">
        <f>RANK(AA14,C14:AL14)</f>
        <v>27</v>
      </c>
      <c r="AB29">
        <f>RANK(AB14,C14:AL14)</f>
        <v>24</v>
      </c>
      <c r="AC29">
        <f>RANK(AC14,C14:AL14)</f>
        <v>33</v>
      </c>
      <c r="AD29">
        <f>RANK(AD14,C14:AL14)</f>
        <v>21</v>
      </c>
      <c r="AE29">
        <f>RANK(AE14,C14:AL14)</f>
        <v>6</v>
      </c>
      <c r="AF29">
        <f>RANK(AF14,C14:AL14)</f>
        <v>26</v>
      </c>
      <c r="AG29">
        <f>RANK(AG14,C14:AL14)</f>
        <v>18</v>
      </c>
      <c r="AH29">
        <f>RANK(AH14,C14:AL14)</f>
        <v>7</v>
      </c>
      <c r="AI29">
        <f>RANK(AI14,C14:AL14)</f>
        <v>17</v>
      </c>
      <c r="AJ29" t="e">
        <f>RANK(AJ14,C14:AL14)</f>
        <v>#N/A</v>
      </c>
      <c r="AK29">
        <f>RANK(AK14,C14:AL14)</f>
        <v>16</v>
      </c>
      <c r="AL29">
        <f>RANK(AL14,C14:AL14)</f>
        <v>31</v>
      </c>
    </row>
    <row r="30" spans="2:38" x14ac:dyDescent="0.25">
      <c r="B30">
        <v>2022</v>
      </c>
      <c r="C30">
        <f>RANK(C15,C15:AL15)</f>
        <v>6</v>
      </c>
      <c r="D30">
        <f>RANK(D15,C15:AL15)</f>
        <v>27</v>
      </c>
      <c r="E30">
        <f>RANK(E15,C15:AL15)</f>
        <v>29</v>
      </c>
      <c r="F30">
        <f>RANK(F15,C15:AL15)</f>
        <v>31</v>
      </c>
      <c r="G30">
        <f>RANK(G15,C15:AL15)</f>
        <v>22</v>
      </c>
      <c r="H30">
        <f>RANK(H15,C15:AL15)</f>
        <v>4</v>
      </c>
      <c r="I30">
        <f>RANK(I15,C15:AL15)</f>
        <v>20</v>
      </c>
      <c r="J30">
        <f>RANK(J15,C15:AL15)</f>
        <v>7</v>
      </c>
      <c r="K30">
        <f>RANK(K15,C15:AL15)</f>
        <v>36</v>
      </c>
      <c r="L30">
        <f>RANK(L15,C15:AL15)</f>
        <v>10</v>
      </c>
      <c r="M30">
        <f>RANK(M15,C15:AL15)</f>
        <v>21</v>
      </c>
      <c r="N30">
        <f>RANK(N15,C15:AL15)</f>
        <v>5</v>
      </c>
      <c r="O30">
        <f>RANK(O15,C15:AL15)</f>
        <v>9</v>
      </c>
      <c r="P30">
        <f>RANK(P15,C15:AL15)</f>
        <v>24</v>
      </c>
      <c r="Q30">
        <f>RANK(Q15,C15:AL15)</f>
        <v>2</v>
      </c>
      <c r="R30">
        <f>RANK(R15,C15:AL15)</f>
        <v>1</v>
      </c>
      <c r="S30">
        <f>RANK(S15,C15:AL15)</f>
        <v>32</v>
      </c>
      <c r="T30">
        <f>RANK(T15,C15:AL15)</f>
        <v>11</v>
      </c>
      <c r="U30">
        <f>RANK(U15,C15:AL15)</f>
        <v>13</v>
      </c>
      <c r="V30">
        <f>RANK(V15,C15:AL15)</f>
        <v>3</v>
      </c>
      <c r="W30">
        <f>RANK(W15,C15:AL15)</f>
        <v>28</v>
      </c>
      <c r="X30">
        <f>RANK(X15,C15:AL15)</f>
        <v>18</v>
      </c>
      <c r="Y30">
        <f>RANK(Y15,C15:AL15)</f>
        <v>25</v>
      </c>
      <c r="Z30">
        <f>RANK(Z15,C15:AL15)</f>
        <v>12</v>
      </c>
      <c r="AA30">
        <f>RANK(AA15,C15:AL15)</f>
        <v>23</v>
      </c>
      <c r="AB30">
        <f>RANK(AB15,C15:AL15)</f>
        <v>26</v>
      </c>
      <c r="AC30">
        <f>RANK(AC15,C15:AL15)</f>
        <v>33</v>
      </c>
      <c r="AD30">
        <f>RANK(AD15,C15:AL15)</f>
        <v>17</v>
      </c>
      <c r="AE30">
        <f>RANK(AE15,C15:AL15)</f>
        <v>8</v>
      </c>
      <c r="AF30">
        <f>RANK(AF15,C15:AL15)</f>
        <v>35</v>
      </c>
      <c r="AG30">
        <f>RANK(AG15,C15:AL15)</f>
        <v>16</v>
      </c>
      <c r="AH30">
        <f>RANK(AH15,C15:AL15)</f>
        <v>15</v>
      </c>
      <c r="AI30">
        <f>RANK(AI15,C15:AL15)</f>
        <v>14</v>
      </c>
      <c r="AJ30">
        <f>RANK(AJ15,C15:AL15)</f>
        <v>34</v>
      </c>
      <c r="AK30">
        <f>RANK(AK15,C15:AL15)</f>
        <v>19</v>
      </c>
      <c r="AL30">
        <f>RANK(AL15,C15:AL15)</f>
        <v>30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5FE85-1B45-433E-BA56-930326459303}">
  <dimension ref="A1:BB30"/>
  <sheetViews>
    <sheetView topLeftCell="AE1" workbookViewId="0">
      <selection activeCell="BG11" sqref="BG11"/>
    </sheetView>
  </sheetViews>
  <sheetFormatPr defaultRowHeight="15" x14ac:dyDescent="0.25"/>
  <sheetData>
    <row r="1" spans="1:54" s="4" customFormat="1" x14ac:dyDescent="0.25">
      <c r="A1" s="3" t="s">
        <v>95</v>
      </c>
      <c r="AM1" s="3" t="s">
        <v>112</v>
      </c>
    </row>
    <row r="2" spans="1:54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  <c r="AH2" t="s">
        <v>33</v>
      </c>
      <c r="AI2" t="s">
        <v>34</v>
      </c>
      <c r="AJ2" t="s">
        <v>35</v>
      </c>
      <c r="AK2" t="s">
        <v>36</v>
      </c>
      <c r="AL2" t="s">
        <v>37</v>
      </c>
      <c r="AN2" t="s">
        <v>105</v>
      </c>
      <c r="AO2" t="s">
        <v>98</v>
      </c>
      <c r="AP2" t="s">
        <v>106</v>
      </c>
      <c r="AQ2" t="s">
        <v>13</v>
      </c>
      <c r="AR2" t="s">
        <v>107</v>
      </c>
      <c r="AS2" t="s">
        <v>2</v>
      </c>
      <c r="AT2" t="s">
        <v>9</v>
      </c>
      <c r="AU2" t="s">
        <v>11</v>
      </c>
      <c r="AV2" t="s">
        <v>14</v>
      </c>
      <c r="AW2" t="s">
        <v>15</v>
      </c>
      <c r="AX2" t="s">
        <v>16</v>
      </c>
      <c r="AY2" t="s">
        <v>17</v>
      </c>
      <c r="AZ2" t="s">
        <v>19</v>
      </c>
      <c r="BA2" t="s">
        <v>21</v>
      </c>
      <c r="BB2" t="s">
        <v>31</v>
      </c>
    </row>
    <row r="3" spans="1:54" x14ac:dyDescent="0.25">
      <c r="A3">
        <v>2010</v>
      </c>
      <c r="B3">
        <v>8.406666051779613</v>
      </c>
      <c r="C3">
        <v>0.65508052755665425</v>
      </c>
      <c r="D3">
        <v>6.8521861143027357E-2</v>
      </c>
      <c r="E3">
        <v>1.6857826405661205E-2</v>
      </c>
      <c r="F3">
        <v>7.6088021594925845E-3</v>
      </c>
      <c r="G3">
        <v>0.11193670717085756</v>
      </c>
      <c r="H3">
        <v>0.78555656020115161</v>
      </c>
      <c r="I3">
        <v>0.22230740104225427</v>
      </c>
      <c r="K3">
        <v>-2.2293986220472548E-2</v>
      </c>
      <c r="L3">
        <v>0.23245756355811509</v>
      </c>
      <c r="M3">
        <v>0.14889588234819756</v>
      </c>
      <c r="N3">
        <v>0.20552049874132186</v>
      </c>
      <c r="O3">
        <v>0.19190404422355664</v>
      </c>
      <c r="P3">
        <v>0.32047367822914469</v>
      </c>
      <c r="Q3">
        <v>1.9361531706520079</v>
      </c>
      <c r="R3">
        <v>1.2173596291596527</v>
      </c>
      <c r="T3">
        <v>0.25849163731620572</v>
      </c>
      <c r="U3">
        <v>0.44066825755172223</v>
      </c>
      <c r="V3">
        <v>4.9161445557184782E-2</v>
      </c>
      <c r="W3">
        <v>4.3412520998052706E-2</v>
      </c>
      <c r="X3">
        <v>0.31097371036798127</v>
      </c>
      <c r="Y3">
        <v>0.10394551890722099</v>
      </c>
      <c r="Z3">
        <v>0.22830204606018187</v>
      </c>
      <c r="AA3">
        <v>4.743345992693794E-2</v>
      </c>
      <c r="AB3">
        <v>2.3189859900070307E-2</v>
      </c>
      <c r="AC3">
        <v>6.2527985763597919E-3</v>
      </c>
      <c r="AD3">
        <v>0.11904439414344933</v>
      </c>
      <c r="AE3">
        <v>0.3061418737987629</v>
      </c>
      <c r="AF3">
        <v>-8.7860704912755994E-2</v>
      </c>
      <c r="AG3">
        <v>0.11195540893781282</v>
      </c>
      <c r="AH3">
        <v>9.7619577124016615E-2</v>
      </c>
      <c r="AI3">
        <v>0.15286223732993479</v>
      </c>
      <c r="AK3">
        <v>7.4236781162306059E-2</v>
      </c>
      <c r="AL3">
        <v>2.3767664267495658E-2</v>
      </c>
      <c r="AN3">
        <f>SUM(Z3,AE3)</f>
        <v>0.53444391985894479</v>
      </c>
      <c r="AO3">
        <f>SUM(H3,I3,M3,U3)</f>
        <v>1.5974281011433258</v>
      </c>
      <c r="AP3">
        <f>SUM(S3,AD3,X3)</f>
        <v>0.43001810451143063</v>
      </c>
      <c r="AQ3">
        <f>SUM(N3,AB3)</f>
        <v>0.22871035864139216</v>
      </c>
      <c r="AR3">
        <f>SUM(AC3,AA3,K3,D3,E3,F3,G3,Y3,AG3,AH3,AI3,AJ3,AK3,AL3,W3)</f>
        <v>0.84411717788870344</v>
      </c>
      <c r="AS3">
        <v>0.65508052755665425</v>
      </c>
      <c r="AU3">
        <v>0.23245756355811509</v>
      </c>
      <c r="AV3">
        <v>0.19190404422355664</v>
      </c>
      <c r="AW3">
        <v>0.32047367822914469</v>
      </c>
      <c r="AX3">
        <v>1.9361531706520079</v>
      </c>
      <c r="AY3">
        <v>1.2173596291596527</v>
      </c>
      <c r="AZ3">
        <v>0.25849163731620572</v>
      </c>
      <c r="BA3">
        <v>4.9161445557184782E-2</v>
      </c>
      <c r="BB3">
        <v>-8.7860704912755994E-2</v>
      </c>
    </row>
    <row r="4" spans="1:54" x14ac:dyDescent="0.25">
      <c r="A4">
        <v>2011</v>
      </c>
      <c r="B4">
        <v>8.5499621494580698</v>
      </c>
      <c r="C4">
        <v>0.90868962908222206</v>
      </c>
      <c r="D4">
        <v>6.7612606631326566E-2</v>
      </c>
      <c r="E4">
        <v>2.8939285826623175E-2</v>
      </c>
      <c r="F4">
        <v>4.2511562510361096E-2</v>
      </c>
      <c r="G4">
        <v>0.19651179587783479</v>
      </c>
      <c r="H4">
        <v>0.67816586118642663</v>
      </c>
      <c r="I4">
        <v>0.16731140706619385</v>
      </c>
      <c r="K4">
        <v>5.4595431571389776E-2</v>
      </c>
      <c r="L4">
        <v>0.19186392165384986</v>
      </c>
      <c r="M4">
        <v>0.17473405496495362</v>
      </c>
      <c r="N4">
        <v>0.17385744327377528</v>
      </c>
      <c r="O4">
        <v>0.26047960076670701</v>
      </c>
      <c r="P4">
        <v>0.21430727910071795</v>
      </c>
      <c r="Q4">
        <v>1.6081983369007375</v>
      </c>
      <c r="R4">
        <v>1.1246427022984555</v>
      </c>
      <c r="S4">
        <v>-8.9391627510741097E-3</v>
      </c>
      <c r="T4">
        <v>0.26058998255802329</v>
      </c>
      <c r="U4">
        <v>0.43605418728581041</v>
      </c>
      <c r="V4">
        <v>0.11074804807942186</v>
      </c>
      <c r="W4">
        <v>2.812439139924755E-2</v>
      </c>
      <c r="X4">
        <v>0.26064503415551343</v>
      </c>
      <c r="Y4">
        <v>9.4849628033495198E-2</v>
      </c>
      <c r="Z4">
        <v>0.30474067624036372</v>
      </c>
      <c r="AA4">
        <v>5.1337748764654439E-2</v>
      </c>
      <c r="AB4">
        <v>5.2441320797421524E-2</v>
      </c>
      <c r="AD4">
        <v>0.16291709509447089</v>
      </c>
      <c r="AE4">
        <v>0.38573141767667585</v>
      </c>
      <c r="AF4">
        <v>3.6275277505701434E-2</v>
      </c>
      <c r="AG4">
        <v>9.7305660540588507E-2</v>
      </c>
      <c r="AH4">
        <v>0.15651090834537396</v>
      </c>
      <c r="AI4">
        <v>9.7126076903476549E-2</v>
      </c>
      <c r="AK4">
        <v>0.10000217390132563</v>
      </c>
      <c r="AL4">
        <v>3.1080766216003194E-2</v>
      </c>
      <c r="AN4">
        <f t="shared" ref="AN4:AN15" si="0">SUM(Z4,AE4)</f>
        <v>0.69047209391703956</v>
      </c>
      <c r="AO4">
        <f t="shared" ref="AO4:AO15" si="1">SUM(H4,I4,M4,U4)</f>
        <v>1.4562655105033844</v>
      </c>
      <c r="AP4">
        <f t="shared" ref="AP4:AP15" si="2">SUM(S4,AD4,X4)</f>
        <v>0.41462296649891017</v>
      </c>
      <c r="AQ4">
        <f t="shared" ref="AQ4:AQ15" si="3">SUM(N4,AB4)</f>
        <v>0.22629876407119681</v>
      </c>
      <c r="AR4">
        <f t="shared" ref="AR4:AR15" si="4">SUM(AC4,AA4,K4,D4,E4,F4,G4,Y4,AG4,AH4,AI4,AJ4,AK4,AL4,W4)</f>
        <v>1.0465080365217003</v>
      </c>
      <c r="AS4">
        <v>0.90868962908222206</v>
      </c>
      <c r="AU4">
        <v>0.19186392165384986</v>
      </c>
      <c r="AV4">
        <v>0.26047960076670701</v>
      </c>
      <c r="AW4">
        <v>0.21430727910071795</v>
      </c>
      <c r="AX4">
        <v>1.6081983369007375</v>
      </c>
      <c r="AY4">
        <v>1.1246427022984555</v>
      </c>
      <c r="AZ4">
        <v>0.26058998255802329</v>
      </c>
      <c r="BA4">
        <v>0.11074804807942186</v>
      </c>
      <c r="BB4">
        <v>3.6275277505701434E-2</v>
      </c>
    </row>
    <row r="5" spans="1:54" x14ac:dyDescent="0.25">
      <c r="A5">
        <v>2012</v>
      </c>
      <c r="B5">
        <v>8.5697258300241064</v>
      </c>
      <c r="C5">
        <v>0.80501348291917574</v>
      </c>
      <c r="D5">
        <v>4.9147606786572928E-2</v>
      </c>
      <c r="E5">
        <v>2.1963064169809608E-2</v>
      </c>
      <c r="F5">
        <v>2.4335535040031157E-2</v>
      </c>
      <c r="G5">
        <v>7.0646645383906095E-2</v>
      </c>
      <c r="H5">
        <v>0.70036560879204612</v>
      </c>
      <c r="I5">
        <v>0.22010176542768867</v>
      </c>
      <c r="K5">
        <v>-6.2783933316958473E-2</v>
      </c>
      <c r="L5">
        <v>0.23888622931080056</v>
      </c>
      <c r="M5">
        <v>0.1910620608151202</v>
      </c>
      <c r="N5">
        <v>0.25911156936928414</v>
      </c>
      <c r="O5">
        <v>0.24076859052978294</v>
      </c>
      <c r="P5">
        <v>0.14953444543208613</v>
      </c>
      <c r="Q5">
        <v>1.9058300958707686</v>
      </c>
      <c r="R5">
        <v>1.3464715424536975</v>
      </c>
      <c r="S5">
        <v>-2.7873376797109451E-3</v>
      </c>
      <c r="T5">
        <v>0.26176330676231235</v>
      </c>
      <c r="U5">
        <v>0.469609910385135</v>
      </c>
      <c r="V5">
        <v>0.11645418312048574</v>
      </c>
      <c r="W5">
        <v>5.0606837757038281E-2</v>
      </c>
      <c r="X5">
        <v>0.30185290830160305</v>
      </c>
      <c r="Y5">
        <v>8.5928492090068712E-2</v>
      </c>
      <c r="Z5">
        <v>0.21921913068874957</v>
      </c>
      <c r="AA5">
        <v>1.847251936779325E-2</v>
      </c>
      <c r="AB5">
        <v>2.8424701407079239E-2</v>
      </c>
      <c r="AD5">
        <v>9.6513315439583525E-2</v>
      </c>
      <c r="AE5">
        <v>0.27057876771501421</v>
      </c>
      <c r="AF5">
        <v>-4.2197776355596003E-2</v>
      </c>
      <c r="AG5">
        <v>7.6816021726481928E-2</v>
      </c>
      <c r="AH5">
        <v>8.3631229469419505E-2</v>
      </c>
      <c r="AI5">
        <v>0.24651363621454744</v>
      </c>
      <c r="AK5">
        <v>0.10515265497713114</v>
      </c>
      <c r="AL5">
        <v>2.2719019653157847E-2</v>
      </c>
      <c r="AN5">
        <f t="shared" si="0"/>
        <v>0.48979789840376375</v>
      </c>
      <c r="AO5">
        <f t="shared" si="1"/>
        <v>1.58113934541999</v>
      </c>
      <c r="AP5">
        <f t="shared" si="2"/>
        <v>0.39557888606147562</v>
      </c>
      <c r="AQ5">
        <f t="shared" si="3"/>
        <v>0.2875362707763634</v>
      </c>
      <c r="AR5">
        <f t="shared" si="4"/>
        <v>0.79314932931899929</v>
      </c>
      <c r="AS5">
        <v>0.80501348291917574</v>
      </c>
      <c r="AU5">
        <v>0.23888622931080056</v>
      </c>
      <c r="AV5">
        <v>0.24076859052978294</v>
      </c>
      <c r="AW5">
        <v>0.14953444543208613</v>
      </c>
      <c r="AX5">
        <v>1.9058300958707686</v>
      </c>
      <c r="AY5">
        <v>1.3464715424536975</v>
      </c>
      <c r="AZ5">
        <v>0.26176330676231235</v>
      </c>
      <c r="BA5">
        <v>0.11645418312048574</v>
      </c>
      <c r="BB5">
        <v>-4.2197776355596003E-2</v>
      </c>
    </row>
    <row r="6" spans="1:54" x14ac:dyDescent="0.25">
      <c r="A6">
        <v>2013</v>
      </c>
      <c r="B6">
        <v>8.5404246350266408</v>
      </c>
      <c r="C6">
        <v>0.87271921416071974</v>
      </c>
      <c r="D6">
        <v>5.8395258676187847E-2</v>
      </c>
      <c r="E6">
        <v>2.0772309804927198E-3</v>
      </c>
      <c r="F6">
        <v>2.9885341055697276E-2</v>
      </c>
      <c r="G6">
        <v>7.7200744747700084E-2</v>
      </c>
      <c r="H6">
        <v>0.71695407398994626</v>
      </c>
      <c r="I6">
        <v>0.1919178406958936</v>
      </c>
      <c r="K6">
        <v>-1.6455101465446258E-2</v>
      </c>
      <c r="L6">
        <v>0.22698903465502471</v>
      </c>
      <c r="M6">
        <v>0.1462803604569223</v>
      </c>
      <c r="N6">
        <v>0.27054807261847519</v>
      </c>
      <c r="O6">
        <v>0.25180417434377778</v>
      </c>
      <c r="P6">
        <v>0.18113433858090794</v>
      </c>
      <c r="Q6">
        <v>1.8159190759370862</v>
      </c>
      <c r="R6">
        <v>1.2403439541940777</v>
      </c>
      <c r="S6">
        <v>-8.0964091941715423E-3</v>
      </c>
      <c r="T6">
        <v>0.22759526726047788</v>
      </c>
      <c r="U6">
        <v>0.46662598566111541</v>
      </c>
      <c r="V6">
        <v>0.15200803947781075</v>
      </c>
      <c r="W6">
        <v>1.3128419776477166E-2</v>
      </c>
      <c r="X6">
        <v>0.2330734682588344</v>
      </c>
      <c r="Y6">
        <v>0.10103178401297605</v>
      </c>
      <c r="Z6">
        <v>0.28728955828159985</v>
      </c>
      <c r="AA6">
        <v>1.0821848485252226E-2</v>
      </c>
      <c r="AB6">
        <v>9.5049066237585231E-2</v>
      </c>
      <c r="AC6">
        <v>7.2099102994968804E-3</v>
      </c>
      <c r="AD6">
        <v>7.0446083436204635E-2</v>
      </c>
      <c r="AE6">
        <v>0.39947023844988261</v>
      </c>
      <c r="AF6">
        <v>-4.0498095430402635E-2</v>
      </c>
      <c r="AG6">
        <v>6.4310845643747963E-2</v>
      </c>
      <c r="AH6">
        <v>0.15692698037529912</v>
      </c>
      <c r="AI6">
        <v>0.1101898385209765</v>
      </c>
      <c r="AK6">
        <v>8.4458268488185842E-2</v>
      </c>
      <c r="AL6">
        <v>4.3669923357830091E-2</v>
      </c>
      <c r="AN6">
        <f t="shared" si="0"/>
        <v>0.68675979673148246</v>
      </c>
      <c r="AO6">
        <f t="shared" si="1"/>
        <v>1.5217782608038777</v>
      </c>
      <c r="AP6">
        <f t="shared" si="2"/>
        <v>0.29542314250086749</v>
      </c>
      <c r="AQ6">
        <f t="shared" si="3"/>
        <v>0.36559713885606043</v>
      </c>
      <c r="AR6">
        <f t="shared" si="4"/>
        <v>0.7428512929548734</v>
      </c>
      <c r="AS6">
        <v>0.87271921416071974</v>
      </c>
      <c r="AU6">
        <v>0.22698903465502471</v>
      </c>
      <c r="AV6">
        <v>0.25180417434377778</v>
      </c>
      <c r="AW6">
        <v>0.18113433858090794</v>
      </c>
      <c r="AX6">
        <v>1.8159190759370862</v>
      </c>
      <c r="AY6">
        <v>1.2403439541940777</v>
      </c>
      <c r="AZ6">
        <v>0.22759526726047788</v>
      </c>
      <c r="BA6">
        <v>0.15200803947781075</v>
      </c>
      <c r="BB6">
        <v>-4.0498095430402635E-2</v>
      </c>
    </row>
    <row r="7" spans="1:54" x14ac:dyDescent="0.25">
      <c r="A7">
        <v>2014</v>
      </c>
      <c r="B7">
        <v>8.7583219556655845</v>
      </c>
      <c r="C7">
        <v>0.60918783760161999</v>
      </c>
      <c r="D7">
        <v>4.3750048258900796E-2</v>
      </c>
      <c r="E7">
        <v>1.5558194334291668E-2</v>
      </c>
      <c r="F7">
        <v>4.4954907795237864E-2</v>
      </c>
      <c r="G7">
        <v>6.0427504479710008E-2</v>
      </c>
      <c r="H7">
        <v>0.72504412780647165</v>
      </c>
      <c r="I7">
        <v>0.16577116853073923</v>
      </c>
      <c r="K7">
        <v>-2.4682025521617145E-2</v>
      </c>
      <c r="L7">
        <v>0.20779164527428684</v>
      </c>
      <c r="M7">
        <v>0.1807236513574646</v>
      </c>
      <c r="N7">
        <v>0.29751080994283113</v>
      </c>
      <c r="O7">
        <v>0.30028759050338977</v>
      </c>
      <c r="P7">
        <v>0.17651986063384806</v>
      </c>
      <c r="Q7">
        <v>1.8707538223928868</v>
      </c>
      <c r="R7">
        <v>1.3219953965835909</v>
      </c>
      <c r="S7">
        <v>1.2685069348692506E-2</v>
      </c>
      <c r="T7">
        <v>0.25236501104290926</v>
      </c>
      <c r="U7">
        <v>0.47362073274289734</v>
      </c>
      <c r="V7">
        <v>0.21040957635765772</v>
      </c>
      <c r="W7">
        <v>2.8338786146418226E-2</v>
      </c>
      <c r="X7">
        <v>0.19800056391070131</v>
      </c>
      <c r="Y7">
        <v>0.10451204942751732</v>
      </c>
      <c r="Z7">
        <v>0.31537033259882374</v>
      </c>
      <c r="AA7">
        <v>1.8521110208788449E-2</v>
      </c>
      <c r="AB7">
        <v>3.6552511268755181E-2</v>
      </c>
      <c r="AC7">
        <v>7.4295526688915115E-3</v>
      </c>
      <c r="AD7">
        <v>6.3604364662311189E-2</v>
      </c>
      <c r="AE7">
        <v>0.4044391048989725</v>
      </c>
      <c r="AF7">
        <v>-3.3616372976496542E-2</v>
      </c>
      <c r="AG7">
        <v>0.16258413603995175</v>
      </c>
      <c r="AH7">
        <v>0.15540598136775688</v>
      </c>
      <c r="AI7">
        <v>0.19939927038327232</v>
      </c>
      <c r="AJ7">
        <v>-8.353216315952483E-5</v>
      </c>
      <c r="AK7">
        <v>0.10966334411008319</v>
      </c>
      <c r="AL7">
        <v>4.3525823647186754E-2</v>
      </c>
      <c r="AN7">
        <f t="shared" si="0"/>
        <v>0.71980943749779625</v>
      </c>
      <c r="AO7">
        <f t="shared" si="1"/>
        <v>1.5451596804375729</v>
      </c>
      <c r="AP7">
        <f t="shared" si="2"/>
        <v>0.274289997921705</v>
      </c>
      <c r="AQ7">
        <f t="shared" si="3"/>
        <v>0.33406332121158633</v>
      </c>
      <c r="AR7">
        <f t="shared" si="4"/>
        <v>0.96930515118323013</v>
      </c>
      <c r="AS7">
        <v>0.60918783760161999</v>
      </c>
      <c r="AU7">
        <v>0.20779164527428684</v>
      </c>
      <c r="AV7">
        <v>0.30028759050338977</v>
      </c>
      <c r="AW7">
        <v>0.17651986063384806</v>
      </c>
      <c r="AX7">
        <v>1.8707538223928868</v>
      </c>
      <c r="AY7">
        <v>1.3219953965835909</v>
      </c>
      <c r="AZ7">
        <v>0.25236501104290926</v>
      </c>
      <c r="BA7">
        <v>0.21040957635765772</v>
      </c>
      <c r="BB7">
        <v>-3.3616372976496542E-2</v>
      </c>
    </row>
    <row r="8" spans="1:54" x14ac:dyDescent="0.25">
      <c r="A8">
        <v>2015</v>
      </c>
      <c r="B8">
        <v>9.3770268182453105</v>
      </c>
      <c r="C8">
        <v>0.8668859414238681</v>
      </c>
      <c r="D8">
        <v>5.2503316125019323E-2</v>
      </c>
      <c r="E8">
        <v>3.2455707499020291E-2</v>
      </c>
      <c r="F8">
        <v>1.9298736947738029E-3</v>
      </c>
      <c r="G8">
        <v>4.0893245705971429E-2</v>
      </c>
      <c r="H8">
        <v>0.73714341575367259</v>
      </c>
      <c r="I8">
        <v>0.21854240631825769</v>
      </c>
      <c r="K8">
        <v>-1.1068042292545148E-2</v>
      </c>
      <c r="L8">
        <v>0.34346730522143626</v>
      </c>
      <c r="M8">
        <v>0.24066296795767783</v>
      </c>
      <c r="N8">
        <v>0.23779585230078815</v>
      </c>
      <c r="O8">
        <v>0.31657276894077002</v>
      </c>
      <c r="P8">
        <v>0.19202480046191187</v>
      </c>
      <c r="Q8">
        <v>1.7897668958493163</v>
      </c>
      <c r="R8">
        <v>1.5877595178143469</v>
      </c>
      <c r="S8">
        <v>1.0786143298993628E-2</v>
      </c>
      <c r="T8">
        <v>0.24186923141493369</v>
      </c>
      <c r="U8">
        <v>0.42831652407138698</v>
      </c>
      <c r="V8">
        <v>0.1884215225171815</v>
      </c>
      <c r="W8">
        <v>2.2305314485843084E-2</v>
      </c>
      <c r="X8">
        <v>0.22164895902979631</v>
      </c>
      <c r="Y8">
        <v>0.13011315925958569</v>
      </c>
      <c r="Z8">
        <v>0.29185966596053997</v>
      </c>
      <c r="AA8">
        <v>1.9155148633818807E-2</v>
      </c>
      <c r="AB8">
        <v>4.9244433319561375E-2</v>
      </c>
      <c r="AC8">
        <v>7.6092003413238641E-3</v>
      </c>
      <c r="AD8">
        <v>0.10569342376630685</v>
      </c>
      <c r="AE8">
        <v>0.41297415055242648</v>
      </c>
      <c r="AF8">
        <v>-2.2469869108445541E-2</v>
      </c>
      <c r="AG8">
        <v>0.16898054548102073</v>
      </c>
      <c r="AH8">
        <v>0.12764022368548245</v>
      </c>
      <c r="AI8">
        <v>0.24386810293260222</v>
      </c>
      <c r="AK8">
        <v>6.0061820263649465E-2</v>
      </c>
      <c r="AL8">
        <v>2.161314556501736E-2</v>
      </c>
      <c r="AN8">
        <f t="shared" si="0"/>
        <v>0.70483381651296639</v>
      </c>
      <c r="AO8">
        <f t="shared" si="1"/>
        <v>1.6246653141009952</v>
      </c>
      <c r="AP8">
        <f t="shared" si="2"/>
        <v>0.3381285260950968</v>
      </c>
      <c r="AQ8">
        <f t="shared" si="3"/>
        <v>0.2870402856203495</v>
      </c>
      <c r="AR8">
        <f t="shared" si="4"/>
        <v>0.91806076138058335</v>
      </c>
      <c r="AS8">
        <v>0.8668859414238681</v>
      </c>
      <c r="AU8">
        <v>0.34346730522143626</v>
      </c>
      <c r="AV8">
        <v>0.31657276894077002</v>
      </c>
      <c r="AW8">
        <v>0.19202480046191187</v>
      </c>
      <c r="AX8">
        <v>1.7897668958493163</v>
      </c>
      <c r="AY8">
        <v>1.5877595178143469</v>
      </c>
      <c r="AZ8">
        <v>0.24186923141493369</v>
      </c>
      <c r="BA8">
        <v>0.1884215225171815</v>
      </c>
      <c r="BB8">
        <v>-2.2469869108445541E-2</v>
      </c>
    </row>
    <row r="9" spans="1:54" x14ac:dyDescent="0.25">
      <c r="A9">
        <v>2016</v>
      </c>
      <c r="B9">
        <v>10.403556218281581</v>
      </c>
      <c r="C9">
        <v>0.84144741887583352</v>
      </c>
      <c r="D9">
        <v>7.0693887596433747E-2</v>
      </c>
      <c r="E9">
        <v>1.7125180432928742E-2</v>
      </c>
      <c r="F9">
        <v>4.8418182236530327E-2</v>
      </c>
      <c r="G9">
        <v>5.0871732802951271E-2</v>
      </c>
      <c r="H9">
        <v>0.75872483165269911</v>
      </c>
      <c r="I9">
        <v>0.22959312956349665</v>
      </c>
      <c r="K9">
        <v>-2.2364804191078329E-2</v>
      </c>
      <c r="L9">
        <v>0.25372789123028822</v>
      </c>
      <c r="M9">
        <v>0.16972214846302885</v>
      </c>
      <c r="N9">
        <v>0.22194875861607635</v>
      </c>
      <c r="O9">
        <v>0.35730345734527008</v>
      </c>
      <c r="P9">
        <v>0.13241684694834044</v>
      </c>
      <c r="Q9">
        <v>1.7856388648861592</v>
      </c>
      <c r="R9">
        <v>2.2654614007019096</v>
      </c>
      <c r="S9">
        <v>7.2489842304693207E-3</v>
      </c>
      <c r="T9">
        <v>0.25783174974987422</v>
      </c>
      <c r="U9">
        <v>0.4416994329118723</v>
      </c>
      <c r="V9">
        <v>0.5041464359150889</v>
      </c>
      <c r="W9">
        <v>3.4377556472543508E-2</v>
      </c>
      <c r="X9">
        <v>0.28156783176298872</v>
      </c>
      <c r="Y9">
        <v>9.6816048736051236E-2</v>
      </c>
      <c r="Z9">
        <v>0.29245500942033337</v>
      </c>
      <c r="AA9">
        <v>6.6438409280804675E-2</v>
      </c>
      <c r="AB9">
        <v>6.3265758217664433E-2</v>
      </c>
      <c r="AD9">
        <v>0.13854176269713531</v>
      </c>
      <c r="AE9">
        <v>0.39021628694206195</v>
      </c>
      <c r="AF9">
        <v>-7.4899748675164524E-2</v>
      </c>
      <c r="AG9">
        <v>0.15738084487537726</v>
      </c>
      <c r="AH9">
        <v>0.15481148284097915</v>
      </c>
      <c r="AI9">
        <v>0.27539490604565481</v>
      </c>
      <c r="AK9">
        <v>0.10589152128837007</v>
      </c>
      <c r="AL9">
        <v>3.6022636233059194E-2</v>
      </c>
      <c r="AN9">
        <f t="shared" si="0"/>
        <v>0.68267129636239532</v>
      </c>
      <c r="AO9">
        <f t="shared" si="1"/>
        <v>1.599739542591097</v>
      </c>
      <c r="AP9">
        <f t="shared" si="2"/>
        <v>0.42735857869059335</v>
      </c>
      <c r="AQ9">
        <f t="shared" si="3"/>
        <v>0.28521451683374077</v>
      </c>
      <c r="AR9">
        <f t="shared" si="4"/>
        <v>1.0918775846506055</v>
      </c>
      <c r="AS9">
        <v>0.84144741887583352</v>
      </c>
      <c r="AU9">
        <v>0.25372789123028822</v>
      </c>
      <c r="AV9">
        <v>0.35730345734527008</v>
      </c>
      <c r="AW9">
        <v>0.13241684694834044</v>
      </c>
      <c r="AX9">
        <v>1.7856388648861592</v>
      </c>
      <c r="AY9">
        <v>2.2654614007019096</v>
      </c>
      <c r="AZ9">
        <v>0.25783174974987422</v>
      </c>
      <c r="BA9">
        <v>0.5041464359150889</v>
      </c>
      <c r="BB9">
        <v>-7.4899748675164524E-2</v>
      </c>
    </row>
    <row r="10" spans="1:54" x14ac:dyDescent="0.25">
      <c r="A10">
        <v>2017</v>
      </c>
      <c r="B10">
        <v>10.084570208654487</v>
      </c>
      <c r="C10">
        <v>0.74626418807688899</v>
      </c>
      <c r="D10">
        <v>6.7223615185482366E-2</v>
      </c>
      <c r="E10">
        <v>1.0468583188465821E-2</v>
      </c>
      <c r="F10">
        <v>2.9780767715558008E-2</v>
      </c>
      <c r="G10">
        <v>9.9131408742755778E-2</v>
      </c>
      <c r="H10">
        <v>0.65136038428375465</v>
      </c>
      <c r="I10">
        <v>0.15626463378282548</v>
      </c>
      <c r="K10">
        <v>-4.4101907740346794E-2</v>
      </c>
      <c r="L10">
        <v>0.36448700154767366</v>
      </c>
      <c r="M10">
        <v>0.19272933148065285</v>
      </c>
      <c r="N10">
        <v>0.41161372681250263</v>
      </c>
      <c r="O10">
        <v>0.32470859500905408</v>
      </c>
      <c r="P10">
        <v>0.1488996007348917</v>
      </c>
      <c r="Q10">
        <v>1.6894271796422069</v>
      </c>
      <c r="R10">
        <v>2.0747207432797299</v>
      </c>
      <c r="S10">
        <v>-4.5522677986349434E-3</v>
      </c>
      <c r="T10">
        <v>0.28274599923764071</v>
      </c>
      <c r="U10">
        <v>0.36455529591574931</v>
      </c>
      <c r="V10">
        <v>0.56704306341351085</v>
      </c>
      <c r="W10">
        <v>1.8923611297766804E-2</v>
      </c>
      <c r="X10">
        <v>0.22163941919888006</v>
      </c>
      <c r="Y10">
        <v>9.080703670136539E-2</v>
      </c>
      <c r="Z10">
        <v>0.32812257366393749</v>
      </c>
      <c r="AA10">
        <v>4.0089926723834435E-2</v>
      </c>
      <c r="AB10">
        <v>7.7390034031069851E-2</v>
      </c>
      <c r="AC10">
        <v>1.3307517742954907E-2</v>
      </c>
      <c r="AD10">
        <v>4.9580807866623861E-2</v>
      </c>
      <c r="AE10">
        <v>0.44940356577629165</v>
      </c>
      <c r="AF10">
        <v>-1.6679014942195536E-2</v>
      </c>
      <c r="AG10">
        <v>0.1966210664697445</v>
      </c>
      <c r="AH10">
        <v>0.14198592489197751</v>
      </c>
      <c r="AI10">
        <v>0.28510805820925844</v>
      </c>
      <c r="AK10">
        <v>1.7260187206353445E-2</v>
      </c>
      <c r="AL10">
        <v>3.8239551306262776E-2</v>
      </c>
      <c r="AN10">
        <f t="shared" si="0"/>
        <v>0.77752613944022908</v>
      </c>
      <c r="AO10">
        <f t="shared" si="1"/>
        <v>1.3649096454629825</v>
      </c>
      <c r="AP10">
        <f t="shared" si="2"/>
        <v>0.26666795926686898</v>
      </c>
      <c r="AQ10">
        <f t="shared" si="3"/>
        <v>0.4890037608435725</v>
      </c>
      <c r="AR10">
        <f t="shared" si="4"/>
        <v>1.0048453476414334</v>
      </c>
      <c r="AS10">
        <v>0.74626418807688899</v>
      </c>
      <c r="AU10">
        <v>0.36448700154767366</v>
      </c>
      <c r="AV10">
        <v>0.32470859500905408</v>
      </c>
      <c r="AW10">
        <v>0.1488996007348917</v>
      </c>
      <c r="AX10">
        <v>1.6894271796422069</v>
      </c>
      <c r="AY10">
        <v>2.0747207432797299</v>
      </c>
      <c r="AZ10">
        <v>0.28274599923764071</v>
      </c>
      <c r="BA10">
        <v>0.56704306341351085</v>
      </c>
      <c r="BB10">
        <v>-1.6679014942195536E-2</v>
      </c>
    </row>
    <row r="11" spans="1:54" x14ac:dyDescent="0.25">
      <c r="A11">
        <v>2018</v>
      </c>
      <c r="B11">
        <v>10.768104961461473</v>
      </c>
      <c r="C11">
        <v>0.8456084770528578</v>
      </c>
      <c r="D11">
        <v>7.4710405498026503E-2</v>
      </c>
      <c r="E11">
        <v>1.1180596934106762E-2</v>
      </c>
      <c r="F11">
        <v>5.3799252028286879E-2</v>
      </c>
      <c r="G11">
        <v>9.2107930505993016E-2</v>
      </c>
      <c r="H11">
        <v>0.58911527496195637</v>
      </c>
      <c r="I11">
        <v>0.20756606759358881</v>
      </c>
      <c r="K11">
        <v>-3.9894606366698011E-2</v>
      </c>
      <c r="L11">
        <v>0.37005705085955387</v>
      </c>
      <c r="M11">
        <v>0.17674972912624698</v>
      </c>
      <c r="N11">
        <v>0.35870868419994817</v>
      </c>
      <c r="O11">
        <v>0.33577463501189886</v>
      </c>
      <c r="P11">
        <v>0.16672042780814514</v>
      </c>
      <c r="Q11">
        <v>2.1502548837592022</v>
      </c>
      <c r="R11">
        <v>1.7896486740365396</v>
      </c>
      <c r="S11">
        <v>1.583503769055623E-2</v>
      </c>
      <c r="T11">
        <v>0.26534558386742496</v>
      </c>
      <c r="U11">
        <v>0.37098821933091125</v>
      </c>
      <c r="V11">
        <v>0.63450829112491114</v>
      </c>
      <c r="W11">
        <v>3.5506530982224081E-2</v>
      </c>
      <c r="X11">
        <v>0.24088647271753943</v>
      </c>
      <c r="Y11">
        <v>9.6266737056483198E-2</v>
      </c>
      <c r="Z11">
        <v>0.39200526228527405</v>
      </c>
      <c r="AA11">
        <v>0.15216682244738736</v>
      </c>
      <c r="AB11">
        <v>4.5810439252589236E-2</v>
      </c>
      <c r="AC11">
        <v>8.3721339367143245E-3</v>
      </c>
      <c r="AD11">
        <v>0.11574437419066577</v>
      </c>
      <c r="AE11">
        <v>0.51250359837105708</v>
      </c>
      <c r="AF11">
        <v>3.2401515776518133E-2</v>
      </c>
      <c r="AG11">
        <v>0.16667511693311154</v>
      </c>
      <c r="AH11">
        <v>0.15370552427355005</v>
      </c>
      <c r="AI11">
        <v>0.24253199868395225</v>
      </c>
      <c r="AJ11">
        <v>2.5994427239600269E-3</v>
      </c>
      <c r="AK11">
        <v>8.8857168648751872E-2</v>
      </c>
      <c r="AL11">
        <v>1.3287208158240046E-2</v>
      </c>
      <c r="AN11">
        <f t="shared" si="0"/>
        <v>0.90450886065633118</v>
      </c>
      <c r="AO11">
        <f t="shared" si="1"/>
        <v>1.3444192910127035</v>
      </c>
      <c r="AP11">
        <f t="shared" si="2"/>
        <v>0.3724658845987614</v>
      </c>
      <c r="AQ11">
        <f t="shared" si="3"/>
        <v>0.40451912345253738</v>
      </c>
      <c r="AR11">
        <f t="shared" si="4"/>
        <v>1.1518722624440898</v>
      </c>
      <c r="AS11">
        <v>0.8456084770528578</v>
      </c>
      <c r="AU11">
        <v>0.37005705085955387</v>
      </c>
      <c r="AV11">
        <v>0.33577463501189886</v>
      </c>
      <c r="AW11">
        <v>0.16672042780814514</v>
      </c>
      <c r="AX11">
        <v>2.1502548837592022</v>
      </c>
      <c r="AY11">
        <v>1.7896486740365396</v>
      </c>
      <c r="AZ11">
        <v>0.26534558386742496</v>
      </c>
      <c r="BA11">
        <v>0.63450829112491114</v>
      </c>
      <c r="BB11">
        <v>3.2401515776518133E-2</v>
      </c>
    </row>
    <row r="12" spans="1:54" x14ac:dyDescent="0.25">
      <c r="A12">
        <v>2019</v>
      </c>
      <c r="B12">
        <v>10.090551574919385</v>
      </c>
      <c r="C12">
        <v>0.58224040992984039</v>
      </c>
      <c r="D12">
        <v>4.8320467594455241E-2</v>
      </c>
      <c r="E12">
        <v>6.6351331226927263E-4</v>
      </c>
      <c r="F12">
        <v>3.9875835978387508E-2</v>
      </c>
      <c r="G12">
        <v>8.4051051790200282E-2</v>
      </c>
      <c r="H12">
        <v>0.73668709193617654</v>
      </c>
      <c r="I12">
        <v>0.2509867232227283</v>
      </c>
      <c r="K12">
        <v>-3.3777519985461829E-2</v>
      </c>
      <c r="L12">
        <v>0.41416702615358703</v>
      </c>
      <c r="M12">
        <v>0.15261399533587172</v>
      </c>
      <c r="N12">
        <v>0.29724572898764645</v>
      </c>
      <c r="O12">
        <v>0.27886437402533287</v>
      </c>
      <c r="P12">
        <v>0.11022559232944983</v>
      </c>
      <c r="Q12">
        <v>2.0277126004702577</v>
      </c>
      <c r="R12">
        <v>1.6475839890816155</v>
      </c>
      <c r="S12">
        <v>9.5819787977948628E-3</v>
      </c>
      <c r="T12">
        <v>0.25740488549149365</v>
      </c>
      <c r="U12">
        <v>0.32037781997530695</v>
      </c>
      <c r="V12">
        <v>0.87420927144167637</v>
      </c>
      <c r="W12">
        <v>5.5772149549070574E-2</v>
      </c>
      <c r="X12">
        <v>0.14981064016116918</v>
      </c>
      <c r="Y12">
        <v>0.11880697143262239</v>
      </c>
      <c r="Z12">
        <v>0.32568354690613827</v>
      </c>
      <c r="AA12">
        <v>9.7475185170453629E-2</v>
      </c>
      <c r="AB12">
        <v>6.8812289632794801E-2</v>
      </c>
      <c r="AC12">
        <v>8.6590636264647289E-3</v>
      </c>
      <c r="AD12">
        <v>8.7446480484535016E-2</v>
      </c>
      <c r="AE12">
        <v>0.4615977019127947</v>
      </c>
      <c r="AF12">
        <v>-7.2778411232881743E-2</v>
      </c>
      <c r="AG12">
        <v>0.17347569349030548</v>
      </c>
      <c r="AH12">
        <v>0.20000045609680839</v>
      </c>
      <c r="AI12">
        <v>0.17791936975525288</v>
      </c>
      <c r="AK12">
        <v>0.10474741706352965</v>
      </c>
      <c r="AL12">
        <v>3.4088185001696296E-2</v>
      </c>
      <c r="AN12">
        <f t="shared" si="0"/>
        <v>0.78728124881893291</v>
      </c>
      <c r="AO12">
        <f t="shared" si="1"/>
        <v>1.4606656304700834</v>
      </c>
      <c r="AP12">
        <f t="shared" si="2"/>
        <v>0.24683909944349908</v>
      </c>
      <c r="AQ12">
        <f t="shared" si="3"/>
        <v>0.36605801862044124</v>
      </c>
      <c r="AR12">
        <f t="shared" si="4"/>
        <v>1.1100778398760547</v>
      </c>
      <c r="AS12">
        <v>0.58224040992984039</v>
      </c>
      <c r="AU12">
        <v>0.41416702615358703</v>
      </c>
      <c r="AV12">
        <v>0.27886437402533287</v>
      </c>
      <c r="AW12">
        <v>0.11022559232944983</v>
      </c>
      <c r="AX12">
        <v>2.0277126004702577</v>
      </c>
      <c r="AY12">
        <v>1.6475839890816155</v>
      </c>
      <c r="AZ12">
        <v>0.25740488549149365</v>
      </c>
      <c r="BA12">
        <v>0.87420927144167637</v>
      </c>
      <c r="BB12">
        <v>-7.2778411232881743E-2</v>
      </c>
    </row>
    <row r="13" spans="1:54" x14ac:dyDescent="0.25">
      <c r="A13">
        <v>2020</v>
      </c>
      <c r="B13">
        <v>11.383922249859895</v>
      </c>
      <c r="C13">
        <v>0.68125586620363021</v>
      </c>
      <c r="D13">
        <v>5.6394816034132843E-2</v>
      </c>
      <c r="E13">
        <v>5.2605255461487359E-3</v>
      </c>
      <c r="F13">
        <v>2.8295770663632227E-2</v>
      </c>
      <c r="G13">
        <v>0.16359750873989082</v>
      </c>
      <c r="H13">
        <v>0.51249527437664932</v>
      </c>
      <c r="I13">
        <v>0.11586929144616177</v>
      </c>
      <c r="J13">
        <v>0.4007631812119139</v>
      </c>
      <c r="K13">
        <v>3.4444799657818875E-3</v>
      </c>
      <c r="L13">
        <v>0.30805764587209256</v>
      </c>
      <c r="M13">
        <v>0.10165921485082043</v>
      </c>
      <c r="N13">
        <v>0.59804194275444678</v>
      </c>
      <c r="O13">
        <v>0.39829458008310281</v>
      </c>
      <c r="P13">
        <v>0.10761148359321455</v>
      </c>
      <c r="Q13">
        <v>1.8403397085070436</v>
      </c>
      <c r="R13">
        <v>2.2463198699879396</v>
      </c>
      <c r="S13">
        <v>2.701398072114072E-2</v>
      </c>
      <c r="T13">
        <v>0.23393095714384834</v>
      </c>
      <c r="U13">
        <v>0.2609278375489128</v>
      </c>
      <c r="V13">
        <v>1.096141937872217</v>
      </c>
      <c r="W13">
        <v>3.0884042732125347E-2</v>
      </c>
      <c r="X13">
        <v>0.16251133981435315</v>
      </c>
      <c r="Y13">
        <v>8.4490640990971005E-2</v>
      </c>
      <c r="Z13">
        <v>0.33973993420293863</v>
      </c>
      <c r="AA13">
        <v>5.7455049125640686E-2</v>
      </c>
      <c r="AB13">
        <v>3.9688034783075858E-2</v>
      </c>
      <c r="AC13">
        <v>1.1457190276762324E-2</v>
      </c>
      <c r="AD13">
        <v>0.16165950804654999</v>
      </c>
      <c r="AE13">
        <v>0.51806328034124571</v>
      </c>
      <c r="AF13">
        <v>8.5481772815513071E-2</v>
      </c>
      <c r="AG13">
        <v>0.24914920482376923</v>
      </c>
      <c r="AH13">
        <v>0.11341994373170676</v>
      </c>
      <c r="AI13">
        <v>0.20163519874863498</v>
      </c>
      <c r="AK13">
        <v>0.11783994105915306</v>
      </c>
      <c r="AL13">
        <v>2.5090714403166153E-2</v>
      </c>
      <c r="AN13">
        <f t="shared" si="0"/>
        <v>0.85780321454418429</v>
      </c>
      <c r="AO13">
        <f t="shared" si="1"/>
        <v>0.99095161822254429</v>
      </c>
      <c r="AP13">
        <f t="shared" si="2"/>
        <v>0.35118482858204386</v>
      </c>
      <c r="AQ13">
        <f t="shared" si="3"/>
        <v>0.63772997753752259</v>
      </c>
      <c r="AR13">
        <f t="shared" si="4"/>
        <v>1.1484150268415161</v>
      </c>
      <c r="AS13">
        <v>0.68125586620363021</v>
      </c>
      <c r="AT13">
        <v>0.4007631812119139</v>
      </c>
      <c r="AU13">
        <v>0.30805764587209256</v>
      </c>
      <c r="AV13">
        <v>0.39829458008310281</v>
      </c>
      <c r="AW13">
        <v>0.10761148359321455</v>
      </c>
      <c r="AX13">
        <v>1.8403397085070436</v>
      </c>
      <c r="AY13">
        <v>2.2463198699879396</v>
      </c>
      <c r="AZ13">
        <v>0.23393095714384834</v>
      </c>
      <c r="BA13">
        <v>1.096141937872217</v>
      </c>
      <c r="BB13">
        <v>8.5481772815513071E-2</v>
      </c>
    </row>
    <row r="14" spans="1:54" x14ac:dyDescent="0.25">
      <c r="A14">
        <v>2021</v>
      </c>
      <c r="B14">
        <v>10.489302711674974</v>
      </c>
      <c r="C14">
        <v>0.37226095494973843</v>
      </c>
      <c r="D14">
        <v>4.0953712726594274E-2</v>
      </c>
      <c r="E14">
        <v>5.7208012706695607E-3</v>
      </c>
      <c r="F14">
        <v>2.5571789299774553E-2</v>
      </c>
      <c r="G14">
        <v>0.11567189869092007</v>
      </c>
      <c r="H14">
        <v>0.57457609854340852</v>
      </c>
      <c r="I14">
        <v>0.12872817155723043</v>
      </c>
      <c r="J14">
        <v>0.54261516108682928</v>
      </c>
      <c r="K14">
        <v>-2.7453682925161899E-2</v>
      </c>
      <c r="L14">
        <v>0.29950237786783018</v>
      </c>
      <c r="M14">
        <v>0.10531791269933531</v>
      </c>
      <c r="N14">
        <v>0.40843247626048784</v>
      </c>
      <c r="O14">
        <v>0.31909718775316109</v>
      </c>
      <c r="P14">
        <v>5.1719223379336543E-2</v>
      </c>
      <c r="Q14">
        <v>1.8468017637701815</v>
      </c>
      <c r="R14">
        <v>1.656383333429454</v>
      </c>
      <c r="T14">
        <v>0.27975725413021457</v>
      </c>
      <c r="U14">
        <v>0.32226674393795657</v>
      </c>
      <c r="V14">
        <v>1.0259225512659682</v>
      </c>
      <c r="W14">
        <v>2.8403772529537269E-2</v>
      </c>
      <c r="X14">
        <v>0.21291902957566361</v>
      </c>
      <c r="Y14">
        <v>7.2278953752191094E-2</v>
      </c>
      <c r="Z14">
        <v>0.41865769484197907</v>
      </c>
      <c r="AA14">
        <v>4.9704857743736335E-2</v>
      </c>
      <c r="AB14">
        <v>6.7532997954209376E-2</v>
      </c>
      <c r="AC14">
        <v>5.0334500765559283E-3</v>
      </c>
      <c r="AD14">
        <v>0.10769673976429872</v>
      </c>
      <c r="AE14">
        <v>0.43869582419778508</v>
      </c>
      <c r="AF14">
        <v>4.9814684105771632E-2</v>
      </c>
      <c r="AG14">
        <v>0.15212191515850382</v>
      </c>
      <c r="AH14">
        <v>0.42141615145328926</v>
      </c>
      <c r="AI14">
        <v>0.15717095626573568</v>
      </c>
      <c r="AK14">
        <v>0.18999467780365048</v>
      </c>
      <c r="AL14">
        <v>2.480972528479173E-2</v>
      </c>
      <c r="AN14">
        <f t="shared" si="0"/>
        <v>0.85735351903976409</v>
      </c>
      <c r="AO14">
        <f t="shared" si="1"/>
        <v>1.1308889267379307</v>
      </c>
      <c r="AP14">
        <f t="shared" si="2"/>
        <v>0.32061576933996233</v>
      </c>
      <c r="AQ14">
        <f t="shared" si="3"/>
        <v>0.4759654742146972</v>
      </c>
      <c r="AR14">
        <f t="shared" si="4"/>
        <v>1.261398979130788</v>
      </c>
      <c r="AS14">
        <v>0.37226095494973843</v>
      </c>
      <c r="AT14">
        <v>0.54261516108682928</v>
      </c>
      <c r="AU14">
        <v>0.29950237786783018</v>
      </c>
      <c r="AV14">
        <v>0.31909718775316109</v>
      </c>
      <c r="AW14">
        <v>5.1719223379336543E-2</v>
      </c>
      <c r="AX14">
        <v>1.8468017637701815</v>
      </c>
      <c r="AY14">
        <v>1.656383333429454</v>
      </c>
      <c r="AZ14">
        <v>0.27975725413021457</v>
      </c>
      <c r="BA14">
        <v>1.0259225512659682</v>
      </c>
      <c r="BB14">
        <v>4.9814684105771632E-2</v>
      </c>
    </row>
    <row r="15" spans="1:54" x14ac:dyDescent="0.25">
      <c r="A15">
        <v>2022</v>
      </c>
      <c r="B15">
        <v>11.419443782764176</v>
      </c>
      <c r="C15">
        <v>0.42412107099103741</v>
      </c>
      <c r="D15">
        <v>4.7747524636097147E-2</v>
      </c>
      <c r="E15">
        <v>3.7824083675811554E-2</v>
      </c>
      <c r="F15">
        <v>2.7282075797893435E-2</v>
      </c>
      <c r="G15">
        <v>0.1253980284199292</v>
      </c>
      <c r="H15">
        <v>0.56705670255141261</v>
      </c>
      <c r="I15">
        <v>0.13497272402793506</v>
      </c>
      <c r="J15">
        <v>0.42203764175922037</v>
      </c>
      <c r="K15">
        <v>-2.8128695391065103E-2</v>
      </c>
      <c r="L15">
        <v>0.332079114286016</v>
      </c>
      <c r="M15">
        <v>0.12695818020071167</v>
      </c>
      <c r="N15">
        <v>0.55735729104246678</v>
      </c>
      <c r="O15">
        <v>0.34447203294353107</v>
      </c>
      <c r="P15">
        <v>9.2145142666845412E-2</v>
      </c>
      <c r="Q15">
        <v>1.9113581985463204</v>
      </c>
      <c r="R15">
        <v>2.0571616195766622</v>
      </c>
      <c r="S15">
        <v>1.8808094609519453E-2</v>
      </c>
      <c r="T15">
        <v>0.30637754639043446</v>
      </c>
      <c r="U15">
        <v>0.2527390999769184</v>
      </c>
      <c r="V15">
        <v>1.5221542966813744</v>
      </c>
      <c r="W15">
        <v>4.0587816859553455E-2</v>
      </c>
      <c r="X15">
        <v>0.17195743186713838</v>
      </c>
      <c r="Y15">
        <v>7.9768162694468431E-2</v>
      </c>
      <c r="Z15">
        <v>0.30259840575689956</v>
      </c>
      <c r="AA15">
        <v>0.10570792267405177</v>
      </c>
      <c r="AB15">
        <v>4.8192009860885412E-2</v>
      </c>
      <c r="AC15">
        <v>7.2149205519337171E-3</v>
      </c>
      <c r="AD15">
        <v>0.17380403928399352</v>
      </c>
      <c r="AE15">
        <v>0.41796844623118545</v>
      </c>
      <c r="AF15">
        <v>2.7034185155872621E-3</v>
      </c>
      <c r="AG15">
        <v>0.17405601310027599</v>
      </c>
      <c r="AH15">
        <v>0.21238889328588711</v>
      </c>
      <c r="AI15">
        <v>0.22201832247067016</v>
      </c>
      <c r="AJ15">
        <v>3.7722557823793622E-3</v>
      </c>
      <c r="AK15">
        <v>0.14008792815135193</v>
      </c>
      <c r="AL15">
        <v>3.6696022288842924E-2</v>
      </c>
      <c r="AN15">
        <f t="shared" si="0"/>
        <v>0.72056685198808501</v>
      </c>
      <c r="AO15">
        <f t="shared" si="1"/>
        <v>1.0817267067569778</v>
      </c>
      <c r="AP15">
        <f t="shared" si="2"/>
        <v>0.36456956576065136</v>
      </c>
      <c r="AQ15">
        <f t="shared" si="3"/>
        <v>0.60554930090335224</v>
      </c>
      <c r="AR15">
        <f t="shared" si="4"/>
        <v>1.232421274998081</v>
      </c>
      <c r="AS15">
        <v>0.42412107099103741</v>
      </c>
      <c r="AT15">
        <v>0.42203764175922037</v>
      </c>
      <c r="AU15">
        <v>0.332079114286016</v>
      </c>
      <c r="AV15">
        <v>0.34447203294353107</v>
      </c>
      <c r="AW15">
        <v>9.2145142666845412E-2</v>
      </c>
      <c r="AX15">
        <v>1.9113581985463204</v>
      </c>
      <c r="AY15">
        <v>2.0571616195766622</v>
      </c>
      <c r="AZ15">
        <v>0.30637754639043446</v>
      </c>
      <c r="BA15">
        <v>1.5221542966813744</v>
      </c>
      <c r="BB15">
        <v>2.7034185155872621E-3</v>
      </c>
    </row>
    <row r="17" spans="2:54" x14ac:dyDescent="0.25">
      <c r="B17" s="1" t="s">
        <v>100</v>
      </c>
      <c r="C17" s="2" t="s">
        <v>101</v>
      </c>
      <c r="D17" s="2"/>
      <c r="E17" s="2"/>
      <c r="F17" s="2"/>
      <c r="G17" s="2"/>
      <c r="H17" s="2" t="s">
        <v>101</v>
      </c>
      <c r="I17" s="2"/>
      <c r="J17" s="2" t="s">
        <v>101</v>
      </c>
      <c r="K17" s="2"/>
      <c r="L17" s="2"/>
      <c r="M17" s="2"/>
      <c r="N17" s="2" t="s">
        <v>101</v>
      </c>
      <c r="O17" s="2"/>
      <c r="P17" s="2"/>
      <c r="Q17" s="2" t="s">
        <v>101</v>
      </c>
      <c r="R17" s="2" t="s">
        <v>101</v>
      </c>
      <c r="S17" s="2"/>
      <c r="T17" s="2"/>
      <c r="U17" s="2" t="s">
        <v>101</v>
      </c>
      <c r="V17" s="2" t="s">
        <v>101</v>
      </c>
      <c r="W17" s="2"/>
      <c r="X17" s="2"/>
      <c r="Y17" s="2"/>
      <c r="Z17" s="2"/>
      <c r="AA17" s="2"/>
      <c r="AB17" s="2"/>
      <c r="AC17" s="2"/>
      <c r="AD17" s="2"/>
      <c r="AE17" s="2" t="s">
        <v>101</v>
      </c>
      <c r="AF17" s="2"/>
      <c r="AG17" s="2"/>
      <c r="AH17" s="2"/>
      <c r="AI17" s="2"/>
      <c r="AJ17" s="2"/>
      <c r="AK17" s="2"/>
      <c r="AL17" s="2"/>
      <c r="AN17" t="s">
        <v>101</v>
      </c>
      <c r="AO17" t="s">
        <v>101</v>
      </c>
      <c r="AR17" t="s">
        <v>101</v>
      </c>
      <c r="AS17" t="s">
        <v>101</v>
      </c>
      <c r="AX17" t="s">
        <v>101</v>
      </c>
      <c r="AY17" t="s">
        <v>101</v>
      </c>
      <c r="BA17" t="s">
        <v>101</v>
      </c>
    </row>
    <row r="18" spans="2:54" x14ac:dyDescent="0.25">
      <c r="B18">
        <v>2010</v>
      </c>
      <c r="C18">
        <f>RANK(C3,C3:AL3)</f>
        <v>4</v>
      </c>
      <c r="D18">
        <f>RANK(D3,C3:AL3)</f>
        <v>23</v>
      </c>
      <c r="E18">
        <f>RANK(E3,C3:AL3)</f>
        <v>29</v>
      </c>
      <c r="F18">
        <f>RANK(F3,C3:AL3)</f>
        <v>30</v>
      </c>
      <c r="G18">
        <f>RANK(G3,C3:AL3)</f>
        <v>19</v>
      </c>
      <c r="H18">
        <f>RANK(H3,C3:AL3)</f>
        <v>3</v>
      </c>
      <c r="I18">
        <f>RANK(I3,C3:AL3)</f>
        <v>12</v>
      </c>
      <c r="J18" t="e">
        <f>RANK(J3,C3:AL3)</f>
        <v>#N/A</v>
      </c>
      <c r="K18">
        <f>RANK(K3,C3:AL3)</f>
        <v>32</v>
      </c>
      <c r="L18">
        <f>RANK(L3,C3:AL3)</f>
        <v>10</v>
      </c>
      <c r="M18">
        <f>RANK(M3,C3:AL3)</f>
        <v>16</v>
      </c>
      <c r="N18">
        <f>RANK(N3,C3:AL3)</f>
        <v>13</v>
      </c>
      <c r="O18">
        <f>RANK(O3,C3:AL3)</f>
        <v>14</v>
      </c>
      <c r="P18">
        <f>RANK(P3,C3:AL3)</f>
        <v>6</v>
      </c>
      <c r="Q18">
        <f>RANK(Q3,C3:AL3)</f>
        <v>1</v>
      </c>
      <c r="R18">
        <f>RANK(R3,C3:AL3)</f>
        <v>2</v>
      </c>
      <c r="S18" t="e">
        <f>RANK(S3,C3:AL3)</f>
        <v>#N/A</v>
      </c>
      <c r="T18">
        <f>RANK(T3,C3:AL3)</f>
        <v>9</v>
      </c>
      <c r="U18">
        <f>RANK(U3,C3:AL3)</f>
        <v>5</v>
      </c>
      <c r="V18">
        <f>RANK(V3,C3:AL3)</f>
        <v>24</v>
      </c>
      <c r="W18">
        <f>RANK(W3,C3:AL3)</f>
        <v>26</v>
      </c>
      <c r="X18">
        <f>RANK(X3,C3:AL3)</f>
        <v>7</v>
      </c>
      <c r="Y18">
        <f>RANK(Y3,C3:AL3)</f>
        <v>20</v>
      </c>
      <c r="Z18">
        <f>RANK(Z3,C3:AL3)</f>
        <v>11</v>
      </c>
      <c r="AA18">
        <f>RANK(AA3,C3:AL3)</f>
        <v>25</v>
      </c>
      <c r="AB18">
        <f>RANK(AB3,C3:AL3)</f>
        <v>28</v>
      </c>
      <c r="AC18">
        <f>RANK(AC3,C3:AL3)</f>
        <v>31</v>
      </c>
      <c r="AD18">
        <f>RANK(AD3,C3:AL3)</f>
        <v>17</v>
      </c>
      <c r="AE18">
        <f>RANK(AE3,C3:AL3)</f>
        <v>8</v>
      </c>
      <c r="AF18">
        <f>RANK(AF3,C3:AL3)</f>
        <v>33</v>
      </c>
      <c r="AG18">
        <f>RANK(AG3,C3:AL3)</f>
        <v>18</v>
      </c>
      <c r="AH18">
        <f>RANK(AH3,C3:AL3)</f>
        <v>21</v>
      </c>
      <c r="AI18">
        <f>RANK(AI3,C3:AL3)</f>
        <v>15</v>
      </c>
      <c r="AJ18" t="e">
        <f>RANK(AJ3,C3:AL3)</f>
        <v>#N/A</v>
      </c>
      <c r="AK18">
        <f>RANK(AK3,C3:AL3)</f>
        <v>22</v>
      </c>
      <c r="AL18">
        <f>RANK(AL3,C3:AL3)</f>
        <v>27</v>
      </c>
      <c r="AN18">
        <f>RANK(AN3,AN3:BB3)</f>
        <v>6</v>
      </c>
      <c r="AO18">
        <f>RANK(AO3,AN3:BB3)</f>
        <v>2</v>
      </c>
      <c r="AP18">
        <f>RANK(AP3,AN3:BB3)</f>
        <v>7</v>
      </c>
      <c r="AQ18">
        <f>RANK(AQ3,AN3:BB3)</f>
        <v>11</v>
      </c>
      <c r="AR18">
        <f>RANK(AR3,AN3:BB3)</f>
        <v>4</v>
      </c>
      <c r="AS18">
        <f>RANK(AS3,AN3:BB3)</f>
        <v>5</v>
      </c>
      <c r="AT18" t="e">
        <f>RANK(AT3,AN3:BB3)</f>
        <v>#N/A</v>
      </c>
      <c r="AU18">
        <f>RANK(AU3,AN3:BB3)</f>
        <v>10</v>
      </c>
      <c r="AV18">
        <f>RANK(AV3,AN3:BB3)</f>
        <v>12</v>
      </c>
      <c r="AW18">
        <f>RANK(AW3,AN3:BB3)</f>
        <v>8</v>
      </c>
      <c r="AX18">
        <f>RANK(AX3,AN3:BB3)</f>
        <v>1</v>
      </c>
      <c r="AY18">
        <f>RANK(AY3,AN3:BB3)</f>
        <v>3</v>
      </c>
      <c r="AZ18">
        <f>RANK(AZ3,AN3:BB3)</f>
        <v>9</v>
      </c>
      <c r="BA18">
        <f>RANK(BA3,AN3:BB3)</f>
        <v>13</v>
      </c>
      <c r="BB18">
        <f>RANK(BB3,AN3:BB3)</f>
        <v>14</v>
      </c>
    </row>
    <row r="19" spans="2:54" x14ac:dyDescent="0.25">
      <c r="B19">
        <v>2011</v>
      </c>
      <c r="C19">
        <f>RANK(C4,C4:AL4)</f>
        <v>3</v>
      </c>
      <c r="D19">
        <f>RANK(D4,C4:AL4)</f>
        <v>24</v>
      </c>
      <c r="E19">
        <f>RANK(E4,C4:AL4)</f>
        <v>31</v>
      </c>
      <c r="F19">
        <f>RANK(F4,C4:AL4)</f>
        <v>28</v>
      </c>
      <c r="G19">
        <f>RANK(G4,C4:AL4)</f>
        <v>12</v>
      </c>
      <c r="H19">
        <f>RANK(H4,C4:AL4)</f>
        <v>4</v>
      </c>
      <c r="I19">
        <f>RANK(I4,C4:AL4)</f>
        <v>16</v>
      </c>
      <c r="J19" t="e">
        <f>RANK(J4,C4:AL4)</f>
        <v>#N/A</v>
      </c>
      <c r="K19">
        <f>RANK(K4,C4:AL4)</f>
        <v>25</v>
      </c>
      <c r="L19">
        <f>RANK(L4,C4:AL4)</f>
        <v>13</v>
      </c>
      <c r="M19">
        <f>RANK(M4,C4:AL4)</f>
        <v>14</v>
      </c>
      <c r="N19">
        <f>RANK(N4,C4:AL4)</f>
        <v>15</v>
      </c>
      <c r="O19">
        <f>RANK(O4,C4:AL4)</f>
        <v>10</v>
      </c>
      <c r="P19">
        <f>RANK(P4,C4:AL4)</f>
        <v>11</v>
      </c>
      <c r="Q19">
        <f>RANK(Q4,C4:AL4)</f>
        <v>1</v>
      </c>
      <c r="R19">
        <f>RANK(R4,C4:AL4)</f>
        <v>2</v>
      </c>
      <c r="S19">
        <f>RANK(S4,C4:AL4)</f>
        <v>33</v>
      </c>
      <c r="T19">
        <f>RANK(T4,C4:AL4)</f>
        <v>9</v>
      </c>
      <c r="U19">
        <f>RANK(U4,C4:AL4)</f>
        <v>5</v>
      </c>
      <c r="V19">
        <f>RANK(V4,C4:AL4)</f>
        <v>19</v>
      </c>
      <c r="W19">
        <f>RANK(W4,C4:AL4)</f>
        <v>32</v>
      </c>
      <c r="X19">
        <f>RANK(X4,C4:AL4)</f>
        <v>8</v>
      </c>
      <c r="Y19">
        <f>RANK(Y4,C4:AL4)</f>
        <v>23</v>
      </c>
      <c r="Z19">
        <f>RANK(Z4,C4:AL4)</f>
        <v>7</v>
      </c>
      <c r="AA19">
        <f>RANK(AA4,C4:AL4)</f>
        <v>27</v>
      </c>
      <c r="AB19">
        <f>RANK(AB4,C4:AL4)</f>
        <v>26</v>
      </c>
      <c r="AC19" t="e">
        <f>RANK(AC4,C4:AL4)</f>
        <v>#N/A</v>
      </c>
      <c r="AD19">
        <f>RANK(AD4,C4:AL4)</f>
        <v>17</v>
      </c>
      <c r="AE19">
        <f>RANK(AE4,C4:AL4)</f>
        <v>6</v>
      </c>
      <c r="AF19">
        <f>RANK(AF4,C4:AL4)</f>
        <v>29</v>
      </c>
      <c r="AG19">
        <f>RANK(AG4,C4:AL4)</f>
        <v>21</v>
      </c>
      <c r="AH19">
        <f>RANK(AH4,C4:AL4)</f>
        <v>18</v>
      </c>
      <c r="AI19">
        <f>RANK(AI4,C4:AL4)</f>
        <v>22</v>
      </c>
      <c r="AJ19" t="e">
        <f>RANK(AJ4,C4:AL4)</f>
        <v>#N/A</v>
      </c>
      <c r="AK19">
        <f>RANK(AK4,C4:AL4)</f>
        <v>20</v>
      </c>
      <c r="AL19">
        <f>RANK(AL4,C4:AL4)</f>
        <v>30</v>
      </c>
      <c r="AN19">
        <f>RANK(AN4,AN4:BB4)</f>
        <v>6</v>
      </c>
      <c r="AO19">
        <f>RANK(AO4,AN4:BB4)</f>
        <v>2</v>
      </c>
      <c r="AP19">
        <f>RANK(AP4,AN4:BB4)</f>
        <v>7</v>
      </c>
      <c r="AQ19">
        <f>RANK(AQ4,AN4:BB4)</f>
        <v>10</v>
      </c>
      <c r="AR19">
        <f>RANK(AR4,AN4:BB4)</f>
        <v>4</v>
      </c>
      <c r="AS19">
        <f>RANK(AS4,AN4:BB4)</f>
        <v>5</v>
      </c>
      <c r="AT19" t="e">
        <f>RANK(AT4,AN4:BB4)</f>
        <v>#N/A</v>
      </c>
      <c r="AU19">
        <f>RANK(AU4,AN4:BB4)</f>
        <v>12</v>
      </c>
      <c r="AV19">
        <f>RANK(AV4,AN4:BB4)</f>
        <v>9</v>
      </c>
      <c r="AW19">
        <f>RANK(AW4,AN4:BB4)</f>
        <v>11</v>
      </c>
      <c r="AX19">
        <f>RANK(AX4,AN4:BB4)</f>
        <v>1</v>
      </c>
      <c r="AY19">
        <f>RANK(AY4,AN4:BB4)</f>
        <v>3</v>
      </c>
      <c r="AZ19">
        <f>RANK(AZ4,AN4:BB4)</f>
        <v>8</v>
      </c>
      <c r="BA19">
        <f>RANK(BA4,AN4:BB4)</f>
        <v>13</v>
      </c>
      <c r="BB19">
        <f>RANK(BB4,AN4:BB4)</f>
        <v>14</v>
      </c>
    </row>
    <row r="20" spans="2:54" x14ac:dyDescent="0.25">
      <c r="B20">
        <v>2012</v>
      </c>
      <c r="C20">
        <f>RANK(C5,C5:AL5)</f>
        <v>3</v>
      </c>
      <c r="D20">
        <f>RANK(D5,C5:AL5)</f>
        <v>25</v>
      </c>
      <c r="E20">
        <f>RANK(E5,C5:AL5)</f>
        <v>29</v>
      </c>
      <c r="F20">
        <f>RANK(F5,C5:AL5)</f>
        <v>27</v>
      </c>
      <c r="G20">
        <f>RANK(G5,C5:AL5)</f>
        <v>23</v>
      </c>
      <c r="H20">
        <f>RANK(H5,C5:AL5)</f>
        <v>4</v>
      </c>
      <c r="I20">
        <f>RANK(I5,C5:AL5)</f>
        <v>13</v>
      </c>
      <c r="J20" t="e">
        <f>RANK(J5,C5:AL5)</f>
        <v>#N/A</v>
      </c>
      <c r="K20">
        <f>RANK(K5,C5:AL5)</f>
        <v>33</v>
      </c>
      <c r="L20">
        <f>RANK(L5,C5:AL5)</f>
        <v>12</v>
      </c>
      <c r="M20">
        <f>RANK(M5,C5:AL5)</f>
        <v>15</v>
      </c>
      <c r="N20">
        <f>RANK(N5,C5:AL5)</f>
        <v>9</v>
      </c>
      <c r="O20">
        <f>RANK(O5,C5:AL5)</f>
        <v>11</v>
      </c>
      <c r="P20">
        <f>RANK(P5,C5:AL5)</f>
        <v>16</v>
      </c>
      <c r="Q20">
        <f>RANK(Q5,C5:AL5)</f>
        <v>1</v>
      </c>
      <c r="R20">
        <f>RANK(R5,C5:AL5)</f>
        <v>2</v>
      </c>
      <c r="S20">
        <f>RANK(S5,C5:AL5)</f>
        <v>31</v>
      </c>
      <c r="T20">
        <f>RANK(T5,C5:AL5)</f>
        <v>8</v>
      </c>
      <c r="U20">
        <f>RANK(U5,C5:AL5)</f>
        <v>5</v>
      </c>
      <c r="V20">
        <f>RANK(V5,C5:AL5)</f>
        <v>17</v>
      </c>
      <c r="W20">
        <f>RANK(W5,C5:AL5)</f>
        <v>24</v>
      </c>
      <c r="X20">
        <f>RANK(X5,C5:AL5)</f>
        <v>6</v>
      </c>
      <c r="Y20">
        <f>RANK(Y5,C5:AL5)</f>
        <v>20</v>
      </c>
      <c r="Z20">
        <f>RANK(Z5,C5:AL5)</f>
        <v>14</v>
      </c>
      <c r="AA20">
        <f>RANK(AA5,C5:AL5)</f>
        <v>30</v>
      </c>
      <c r="AB20">
        <f>RANK(AB5,C5:AL5)</f>
        <v>26</v>
      </c>
      <c r="AC20" t="e">
        <f>RANK(AC5,C5:AL5)</f>
        <v>#N/A</v>
      </c>
      <c r="AD20">
        <f>RANK(AD5,C5:AL5)</f>
        <v>19</v>
      </c>
      <c r="AE20">
        <f>RANK(AE5,C5:AL5)</f>
        <v>7</v>
      </c>
      <c r="AF20">
        <f>RANK(AF5,C5:AL5)</f>
        <v>32</v>
      </c>
      <c r="AG20">
        <f>RANK(AG5,C5:AL5)</f>
        <v>22</v>
      </c>
      <c r="AH20">
        <f>RANK(AH5,C5:AL5)</f>
        <v>21</v>
      </c>
      <c r="AI20">
        <f>RANK(AI5,C5:AL5)</f>
        <v>10</v>
      </c>
      <c r="AJ20" t="e">
        <f>RANK(AJ5,C5:AL5)</f>
        <v>#N/A</v>
      </c>
      <c r="AK20">
        <f>RANK(AK5,C5:AL5)</f>
        <v>18</v>
      </c>
      <c r="AL20">
        <f>RANK(AL5,C5:AL5)</f>
        <v>28</v>
      </c>
      <c r="AN20">
        <f>RANK(AN5,AN5:BB5)</f>
        <v>6</v>
      </c>
      <c r="AO20">
        <f>RANK(AO5,AN5:BB5)</f>
        <v>2</v>
      </c>
      <c r="AP20">
        <f>RANK(AP5,AN5:BB5)</f>
        <v>7</v>
      </c>
      <c r="AQ20">
        <f>RANK(AQ5,AN5:BB5)</f>
        <v>8</v>
      </c>
      <c r="AR20">
        <f>RANK(AR5,AN5:BB5)</f>
        <v>5</v>
      </c>
      <c r="AS20">
        <f>RANK(AS5,AN5:BB5)</f>
        <v>4</v>
      </c>
      <c r="AT20" t="e">
        <f>RANK(AT5,AN5:BB5)</f>
        <v>#N/A</v>
      </c>
      <c r="AU20">
        <f>RANK(AU5,AN5:BB5)</f>
        <v>11</v>
      </c>
      <c r="AV20">
        <f>RANK(AV5,AN5:BB5)</f>
        <v>10</v>
      </c>
      <c r="AW20">
        <f>RANK(AW5,AN5:BB5)</f>
        <v>12</v>
      </c>
      <c r="AX20">
        <f>RANK(AX5,AN5:BB5)</f>
        <v>1</v>
      </c>
      <c r="AY20">
        <f>RANK(AY5,AN5:BB5)</f>
        <v>3</v>
      </c>
      <c r="AZ20">
        <f>RANK(AZ5,AN5:BB5)</f>
        <v>9</v>
      </c>
      <c r="BA20">
        <f>RANK(BA5,AN5:BB5)</f>
        <v>13</v>
      </c>
      <c r="BB20">
        <f>RANK(BB5,AN5:BB5)</f>
        <v>14</v>
      </c>
    </row>
    <row r="21" spans="2:54" x14ac:dyDescent="0.25">
      <c r="B21">
        <v>2013</v>
      </c>
      <c r="C21">
        <f>RANK(C6,C6:AL6)</f>
        <v>3</v>
      </c>
      <c r="D21">
        <f>RANK(D6,C6:AL6)</f>
        <v>25</v>
      </c>
      <c r="E21">
        <f>RANK(E6,C6:AL6)</f>
        <v>31</v>
      </c>
      <c r="F21">
        <f>RANK(F6,C6:AL6)</f>
        <v>27</v>
      </c>
      <c r="G21">
        <f>RANK(G6,C6:AL6)</f>
        <v>22</v>
      </c>
      <c r="H21">
        <f>RANK(H6,C6:AL6)</f>
        <v>4</v>
      </c>
      <c r="I21">
        <f>RANK(I6,C6:AL6)</f>
        <v>13</v>
      </c>
      <c r="J21" t="e">
        <f>RANK(J6,C6:AL6)</f>
        <v>#N/A</v>
      </c>
      <c r="K21">
        <f>RANK(K6,C6:AL6)</f>
        <v>33</v>
      </c>
      <c r="L21">
        <f>RANK(L6,C6:AL6)</f>
        <v>12</v>
      </c>
      <c r="M21">
        <f>RANK(M6,C6:AL6)</f>
        <v>17</v>
      </c>
      <c r="N21">
        <f>RANK(N6,C6:AL6)</f>
        <v>8</v>
      </c>
      <c r="O21">
        <f>RANK(O6,C6:AL6)</f>
        <v>9</v>
      </c>
      <c r="P21">
        <f>RANK(P6,C6:AL6)</f>
        <v>14</v>
      </c>
      <c r="Q21">
        <f>RANK(Q6,C6:AL6)</f>
        <v>1</v>
      </c>
      <c r="R21">
        <f>RANK(R6,C6:AL6)</f>
        <v>2</v>
      </c>
      <c r="S21">
        <f>RANK(S6,C6:AL6)</f>
        <v>32</v>
      </c>
      <c r="T21">
        <f>RANK(T6,C6:AL6)</f>
        <v>11</v>
      </c>
      <c r="U21">
        <f>RANK(U6,C6:AL6)</f>
        <v>5</v>
      </c>
      <c r="V21">
        <f>RANK(V6,C6:AL6)</f>
        <v>16</v>
      </c>
      <c r="W21">
        <f>RANK(W6,C6:AL6)</f>
        <v>28</v>
      </c>
      <c r="X21">
        <f>RANK(X6,C6:AL6)</f>
        <v>10</v>
      </c>
      <c r="Y21">
        <f>RANK(Y6,C6:AL6)</f>
        <v>19</v>
      </c>
      <c r="Z21">
        <f>RANK(Z6,C6:AL6)</f>
        <v>7</v>
      </c>
      <c r="AA21">
        <f>RANK(AA6,C6:AL6)</f>
        <v>29</v>
      </c>
      <c r="AB21">
        <f>RANK(AB6,C6:AL6)</f>
        <v>20</v>
      </c>
      <c r="AC21">
        <f>RANK(AC6,C6:AL6)</f>
        <v>30</v>
      </c>
      <c r="AD21">
        <f>RANK(AD6,C6:AL6)</f>
        <v>23</v>
      </c>
      <c r="AE21">
        <f>RANK(AE6,C6:AL6)</f>
        <v>6</v>
      </c>
      <c r="AF21">
        <f>RANK(AF6,C6:AL6)</f>
        <v>34</v>
      </c>
      <c r="AG21">
        <f>RANK(AG6,C6:AL6)</f>
        <v>24</v>
      </c>
      <c r="AH21">
        <f>RANK(AH6,C6:AL6)</f>
        <v>15</v>
      </c>
      <c r="AI21">
        <f>RANK(AI6,C6:AL6)</f>
        <v>18</v>
      </c>
      <c r="AJ21" t="e">
        <f>RANK(AJ6,C6:AL6)</f>
        <v>#N/A</v>
      </c>
      <c r="AK21">
        <f>RANK(AK6,C6:AL6)</f>
        <v>21</v>
      </c>
      <c r="AL21">
        <f>RANK(AL6,C6:AL6)</f>
        <v>26</v>
      </c>
      <c r="AN21">
        <f>RANK(AN6,AN6:BB6)</f>
        <v>6</v>
      </c>
      <c r="AO21">
        <f>RANK(AO6,AN6:BB6)</f>
        <v>2</v>
      </c>
      <c r="AP21">
        <f>RANK(AP6,AN6:BB6)</f>
        <v>8</v>
      </c>
      <c r="AQ21">
        <f>RANK(AQ6,AN6:BB6)</f>
        <v>7</v>
      </c>
      <c r="AR21">
        <f>RANK(AR6,AN6:BB6)</f>
        <v>5</v>
      </c>
      <c r="AS21">
        <f>RANK(AS6,AN6:BB6)</f>
        <v>4</v>
      </c>
      <c r="AT21" t="e">
        <f>RANK(AT6,AN6:BB6)</f>
        <v>#N/A</v>
      </c>
      <c r="AU21">
        <f>RANK(AU6,AN6:BB6)</f>
        <v>11</v>
      </c>
      <c r="AV21">
        <f>RANK(AV6,AN6:BB6)</f>
        <v>9</v>
      </c>
      <c r="AW21">
        <f>RANK(AW6,AN6:BB6)</f>
        <v>12</v>
      </c>
      <c r="AX21">
        <f>RANK(AX6,AN6:BB6)</f>
        <v>1</v>
      </c>
      <c r="AY21">
        <f>RANK(AY6,AN6:BB6)</f>
        <v>3</v>
      </c>
      <c r="AZ21">
        <f>RANK(AZ6,AN6:BB6)</f>
        <v>10</v>
      </c>
      <c r="BA21">
        <f>RANK(BA6,AN6:BB6)</f>
        <v>13</v>
      </c>
      <c r="BB21">
        <f>RANK(BB6,AN6:BB6)</f>
        <v>14</v>
      </c>
    </row>
    <row r="22" spans="2:54" x14ac:dyDescent="0.25">
      <c r="B22">
        <v>2014</v>
      </c>
      <c r="C22">
        <f>RANK(C7,C7:AL7)</f>
        <v>4</v>
      </c>
      <c r="D22">
        <f>RANK(D7,C7:AL7)</f>
        <v>25</v>
      </c>
      <c r="E22">
        <f>RANK(E7,C7:AL7)</f>
        <v>30</v>
      </c>
      <c r="F22">
        <f>RANK(F7,C7:AL7)</f>
        <v>24</v>
      </c>
      <c r="G22">
        <f>RANK(G7,C7:AL7)</f>
        <v>23</v>
      </c>
      <c r="H22">
        <f>RANK(H7,C7:AL7)</f>
        <v>3</v>
      </c>
      <c r="I22">
        <f>RANK(I7,C7:AL7)</f>
        <v>17</v>
      </c>
      <c r="J22" t="e">
        <f>RANK(J7,C7:AL7)</f>
        <v>#N/A</v>
      </c>
      <c r="K22">
        <f>RANK(K7,C7:AL7)</f>
        <v>34</v>
      </c>
      <c r="L22">
        <f>RANK(L7,C7:AL7)</f>
        <v>12</v>
      </c>
      <c r="M22">
        <f>RANK(M7,C7:AL7)</f>
        <v>15</v>
      </c>
      <c r="N22">
        <f>RANK(N7,C7:AL7)</f>
        <v>9</v>
      </c>
      <c r="O22">
        <f>RANK(O7,C7:AL7)</f>
        <v>8</v>
      </c>
      <c r="P22">
        <f>RANK(P7,C7:AL7)</f>
        <v>16</v>
      </c>
      <c r="Q22">
        <f>RANK(Q7,C7:AL7)</f>
        <v>1</v>
      </c>
      <c r="R22">
        <f>RANK(R7,C7:AL7)</f>
        <v>2</v>
      </c>
      <c r="S22">
        <f>RANK(S7,C7:AL7)</f>
        <v>31</v>
      </c>
      <c r="T22">
        <f>RANK(T7,C7:AL7)</f>
        <v>10</v>
      </c>
      <c r="U22">
        <f>RANK(U7,C7:AL7)</f>
        <v>5</v>
      </c>
      <c r="V22">
        <f>RANK(V7,C7:AL7)</f>
        <v>11</v>
      </c>
      <c r="W22">
        <f>RANK(W7,C7:AL7)</f>
        <v>28</v>
      </c>
      <c r="X22">
        <f>RANK(X7,C7:AL7)</f>
        <v>14</v>
      </c>
      <c r="Y22">
        <f>RANK(Y7,C7:AL7)</f>
        <v>21</v>
      </c>
      <c r="Z22">
        <f>RANK(Z7,C7:AL7)</f>
        <v>7</v>
      </c>
      <c r="AA22">
        <f>RANK(AA7,C7:AL7)</f>
        <v>29</v>
      </c>
      <c r="AB22">
        <f>RANK(AB7,C7:AL7)</f>
        <v>27</v>
      </c>
      <c r="AC22">
        <f>RANK(AC7,C7:AL7)</f>
        <v>32</v>
      </c>
      <c r="AD22">
        <f>RANK(AD7,C7:AL7)</f>
        <v>22</v>
      </c>
      <c r="AE22">
        <f>RANK(AE7,C7:AL7)</f>
        <v>6</v>
      </c>
      <c r="AF22">
        <f>RANK(AF7,C7:AL7)</f>
        <v>35</v>
      </c>
      <c r="AG22">
        <f>RANK(AG7,C7:AL7)</f>
        <v>18</v>
      </c>
      <c r="AH22">
        <f>RANK(AH7,C7:AL7)</f>
        <v>19</v>
      </c>
      <c r="AI22">
        <f>RANK(AI7,C7:AL7)</f>
        <v>13</v>
      </c>
      <c r="AJ22">
        <f>RANK(AJ7,C7:AL7)</f>
        <v>33</v>
      </c>
      <c r="AK22">
        <f>RANK(AK7,C7:AL7)</f>
        <v>20</v>
      </c>
      <c r="AL22">
        <f>RANK(AL7,C7:AL7)</f>
        <v>26</v>
      </c>
      <c r="AN22">
        <f>RANK(AN7,AN7:BB7)</f>
        <v>5</v>
      </c>
      <c r="AO22">
        <f>RANK(AO7,AN7:BB7)</f>
        <v>2</v>
      </c>
      <c r="AP22">
        <f>RANK(AP7,AN7:BB7)</f>
        <v>9</v>
      </c>
      <c r="AQ22">
        <f>RANK(AQ7,AN7:BB7)</f>
        <v>7</v>
      </c>
      <c r="AR22">
        <f>RANK(AR7,AN7:BB7)</f>
        <v>4</v>
      </c>
      <c r="AS22">
        <f>RANK(AS7,AN7:BB7)</f>
        <v>6</v>
      </c>
      <c r="AT22" t="e">
        <f>RANK(AT7,AN7:BB7)</f>
        <v>#N/A</v>
      </c>
      <c r="AU22">
        <f>RANK(AU7,AN7:BB7)</f>
        <v>12</v>
      </c>
      <c r="AV22">
        <f>RANK(AV7,AN7:BB7)</f>
        <v>8</v>
      </c>
      <c r="AW22">
        <f>RANK(AW7,AN7:BB7)</f>
        <v>13</v>
      </c>
      <c r="AX22">
        <f>RANK(AX7,AN7:BB7)</f>
        <v>1</v>
      </c>
      <c r="AY22">
        <f>RANK(AY7,AN7:BB7)</f>
        <v>3</v>
      </c>
      <c r="AZ22">
        <f>RANK(AZ7,AN7:BB7)</f>
        <v>10</v>
      </c>
      <c r="BA22">
        <f>RANK(BA7,AN7:BB7)</f>
        <v>11</v>
      </c>
      <c r="BB22">
        <f>RANK(BB7,AN7:BB7)</f>
        <v>14</v>
      </c>
    </row>
    <row r="23" spans="2:54" x14ac:dyDescent="0.25">
      <c r="B23">
        <v>2015</v>
      </c>
      <c r="C23">
        <f>RANK(C8,C8:AL8)</f>
        <v>3</v>
      </c>
      <c r="D23">
        <f>RANK(D8,C8:AL8)</f>
        <v>23</v>
      </c>
      <c r="E23">
        <f>RANK(E8,C8:AL8)</f>
        <v>26</v>
      </c>
      <c r="F23">
        <f>RANK(F8,C8:AL8)</f>
        <v>32</v>
      </c>
      <c r="G23">
        <f>RANK(G8,C8:AL8)</f>
        <v>25</v>
      </c>
      <c r="H23">
        <f>RANK(H8,C8:AL8)</f>
        <v>4</v>
      </c>
      <c r="I23">
        <f>RANK(I8,C8:AL8)</f>
        <v>15</v>
      </c>
      <c r="J23" t="e">
        <f>RANK(J8,C8:AL8)</f>
        <v>#N/A</v>
      </c>
      <c r="K23">
        <f>RANK(K8,C8:AL8)</f>
        <v>33</v>
      </c>
      <c r="L23">
        <f>RANK(L8,C8:AL8)</f>
        <v>7</v>
      </c>
      <c r="M23">
        <f>RANK(M8,C8:AL8)</f>
        <v>12</v>
      </c>
      <c r="N23">
        <f>RANK(N8,C8:AL8)</f>
        <v>13</v>
      </c>
      <c r="O23">
        <f>RANK(O8,C8:AL8)</f>
        <v>8</v>
      </c>
      <c r="P23">
        <f>RANK(P8,C8:AL8)</f>
        <v>16</v>
      </c>
      <c r="Q23">
        <f>RANK(Q8,C8:AL8)</f>
        <v>1</v>
      </c>
      <c r="R23">
        <f>RANK(R8,C8:AL8)</f>
        <v>2</v>
      </c>
      <c r="S23">
        <f>RANK(S8,C8:AL8)</f>
        <v>30</v>
      </c>
      <c r="T23">
        <f>RANK(T8,C8:AL8)</f>
        <v>11</v>
      </c>
      <c r="U23">
        <f>RANK(U8,C8:AL8)</f>
        <v>5</v>
      </c>
      <c r="V23">
        <f>RANK(V8,C8:AL8)</f>
        <v>17</v>
      </c>
      <c r="W23">
        <f>RANK(W8,C8:AL8)</f>
        <v>27</v>
      </c>
      <c r="X23">
        <f>RANK(X8,C8:AL8)</f>
        <v>14</v>
      </c>
      <c r="Y23">
        <f>RANK(Y8,C8:AL8)</f>
        <v>19</v>
      </c>
      <c r="Z23">
        <f>RANK(Z8,C8:AL8)</f>
        <v>9</v>
      </c>
      <c r="AA23">
        <f>RANK(AA8,C8:AL8)</f>
        <v>29</v>
      </c>
      <c r="AB23">
        <f>RANK(AB8,C8:AL8)</f>
        <v>24</v>
      </c>
      <c r="AC23">
        <f>RANK(AC8,C8:AL8)</f>
        <v>31</v>
      </c>
      <c r="AD23">
        <f>RANK(AD8,C8:AL8)</f>
        <v>21</v>
      </c>
      <c r="AE23">
        <f>RANK(AE8,C8:AL8)</f>
        <v>6</v>
      </c>
      <c r="AF23">
        <f>RANK(AF8,C8:AL8)</f>
        <v>34</v>
      </c>
      <c r="AG23">
        <f>RANK(AG8,C8:AL8)</f>
        <v>18</v>
      </c>
      <c r="AH23">
        <f>RANK(AH8,C8:AL8)</f>
        <v>20</v>
      </c>
      <c r="AI23">
        <f>RANK(AI8,C8:AL8)</f>
        <v>10</v>
      </c>
      <c r="AJ23" t="e">
        <f>RANK(AJ8,C8:AL8)</f>
        <v>#N/A</v>
      </c>
      <c r="AK23">
        <f>RANK(AK8,C8:AL8)</f>
        <v>22</v>
      </c>
      <c r="AL23">
        <f>RANK(AL8,C8:AL8)</f>
        <v>28</v>
      </c>
      <c r="AN23">
        <f>RANK(AN8,AN8:BB8)</f>
        <v>6</v>
      </c>
      <c r="AO23">
        <f>RANK(AO8,AN8:BB8)</f>
        <v>2</v>
      </c>
      <c r="AP23">
        <f>RANK(AP8,AN8:BB8)</f>
        <v>8</v>
      </c>
      <c r="AQ23">
        <f>RANK(AQ8,AN8:BB8)</f>
        <v>10</v>
      </c>
      <c r="AR23">
        <f>RANK(AR8,AN8:BB8)</f>
        <v>4</v>
      </c>
      <c r="AS23">
        <f>RANK(AS8,AN8:BB8)</f>
        <v>5</v>
      </c>
      <c r="AT23" t="e">
        <f>RANK(AT8,AN8:BB8)</f>
        <v>#N/A</v>
      </c>
      <c r="AU23">
        <f>RANK(AU8,AN8:BB8)</f>
        <v>7</v>
      </c>
      <c r="AV23">
        <f>RANK(AV8,AN8:BB8)</f>
        <v>9</v>
      </c>
      <c r="AW23">
        <f>RANK(AW8,AN8:BB8)</f>
        <v>12</v>
      </c>
      <c r="AX23">
        <f>RANK(AX8,AN8:BB8)</f>
        <v>1</v>
      </c>
      <c r="AY23">
        <f>RANK(AY8,AN8:BB8)</f>
        <v>3</v>
      </c>
      <c r="AZ23">
        <f>RANK(AZ8,AN8:BB8)</f>
        <v>11</v>
      </c>
      <c r="BA23">
        <f>RANK(BA8,AN8:BB8)</f>
        <v>13</v>
      </c>
      <c r="BB23">
        <f>RANK(BB8,AN8:BB8)</f>
        <v>14</v>
      </c>
    </row>
    <row r="24" spans="2:54" x14ac:dyDescent="0.25">
      <c r="B24">
        <v>2016</v>
      </c>
      <c r="C24">
        <f>RANK(C9,C9:AL9)</f>
        <v>3</v>
      </c>
      <c r="D24">
        <f>RANK(D9,C9:AL9)</f>
        <v>23</v>
      </c>
      <c r="E24">
        <f>RANK(E9,C9:AL9)</f>
        <v>30</v>
      </c>
      <c r="F24">
        <f>RANK(F9,C9:AL9)</f>
        <v>27</v>
      </c>
      <c r="G24">
        <f>RANK(G9,C9:AL9)</f>
        <v>26</v>
      </c>
      <c r="H24">
        <f>RANK(H9,C9:AL9)</f>
        <v>4</v>
      </c>
      <c r="I24">
        <f>RANK(I9,C9:AL9)</f>
        <v>14</v>
      </c>
      <c r="J24" t="e">
        <f>RANK(J9,C9:AL9)</f>
        <v>#N/A</v>
      </c>
      <c r="K24">
        <f>RANK(K9,C9:AL9)</f>
        <v>32</v>
      </c>
      <c r="L24">
        <f>RANK(L9,C9:AL9)</f>
        <v>13</v>
      </c>
      <c r="M24">
        <f>RANK(M9,C9:AL9)</f>
        <v>16</v>
      </c>
      <c r="N24">
        <f>RANK(N9,C9:AL9)</f>
        <v>15</v>
      </c>
      <c r="O24">
        <f>RANK(O9,C9:AL9)</f>
        <v>8</v>
      </c>
      <c r="P24">
        <f>RANK(P9,C9:AL9)</f>
        <v>20</v>
      </c>
      <c r="Q24">
        <f>RANK(Q9,C9:AL9)</f>
        <v>2</v>
      </c>
      <c r="R24">
        <f>RANK(R9,C9:AL9)</f>
        <v>1</v>
      </c>
      <c r="S24">
        <f>RANK(S9,C9:AL9)</f>
        <v>31</v>
      </c>
      <c r="T24">
        <f>RANK(T9,C9:AL9)</f>
        <v>12</v>
      </c>
      <c r="U24">
        <f>RANK(U9,C9:AL9)</f>
        <v>6</v>
      </c>
      <c r="V24">
        <f>RANK(V9,C9:AL9)</f>
        <v>5</v>
      </c>
      <c r="W24">
        <f>RANK(W9,C9:AL9)</f>
        <v>29</v>
      </c>
      <c r="X24">
        <f>RANK(X9,C9:AL9)</f>
        <v>10</v>
      </c>
      <c r="Y24">
        <f>RANK(Y9,C9:AL9)</f>
        <v>22</v>
      </c>
      <c r="Z24">
        <f>RANK(Z9,C9:AL9)</f>
        <v>9</v>
      </c>
      <c r="AA24">
        <f>RANK(AA9,C9:AL9)</f>
        <v>24</v>
      </c>
      <c r="AB24">
        <f>RANK(AB9,C9:AL9)</f>
        <v>25</v>
      </c>
      <c r="AC24" t="e">
        <f>RANK(AC9,C9:AL9)</f>
        <v>#N/A</v>
      </c>
      <c r="AD24">
        <f>RANK(AD9,C9:AL9)</f>
        <v>19</v>
      </c>
      <c r="AE24">
        <f>RANK(AE9,C9:AL9)</f>
        <v>7</v>
      </c>
      <c r="AF24">
        <f>RANK(AF9,C9:AL9)</f>
        <v>33</v>
      </c>
      <c r="AG24">
        <f>RANK(AG9,C9:AL9)</f>
        <v>17</v>
      </c>
      <c r="AH24">
        <f>RANK(AH9,C9:AL9)</f>
        <v>18</v>
      </c>
      <c r="AI24">
        <f>RANK(AI9,C9:AL9)</f>
        <v>11</v>
      </c>
      <c r="AJ24" t="e">
        <f>RANK(AJ9,C9:AL9)</f>
        <v>#N/A</v>
      </c>
      <c r="AK24">
        <f>RANK(AK9,C9:AL9)</f>
        <v>21</v>
      </c>
      <c r="AL24">
        <f>RANK(AL9,C9:AL9)</f>
        <v>28</v>
      </c>
      <c r="AN24">
        <f>RANK(AN9,AN9:BB9)</f>
        <v>6</v>
      </c>
      <c r="AO24">
        <f>RANK(AO9,AN9:BB9)</f>
        <v>3</v>
      </c>
      <c r="AP24">
        <f>RANK(AP9,AN9:BB9)</f>
        <v>8</v>
      </c>
      <c r="AQ24">
        <f>RANK(AQ9,AN9:BB9)</f>
        <v>10</v>
      </c>
      <c r="AR24">
        <f>RANK(AR9,AN9:BB9)</f>
        <v>4</v>
      </c>
      <c r="AS24">
        <f>RANK(AS9,AN9:BB9)</f>
        <v>5</v>
      </c>
      <c r="AT24" t="e">
        <f>RANK(AT9,AN9:BB9)</f>
        <v>#N/A</v>
      </c>
      <c r="AU24">
        <f>RANK(AU9,AN9:BB9)</f>
        <v>12</v>
      </c>
      <c r="AV24">
        <f>RANK(AV9,AN9:BB9)</f>
        <v>9</v>
      </c>
      <c r="AW24">
        <f>RANK(AW9,AN9:BB9)</f>
        <v>13</v>
      </c>
      <c r="AX24">
        <f>RANK(AX9,AN9:BB9)</f>
        <v>2</v>
      </c>
      <c r="AY24">
        <f>RANK(AY9,AN9:BB9)</f>
        <v>1</v>
      </c>
      <c r="AZ24">
        <f>RANK(AZ9,AN9:BB9)</f>
        <v>11</v>
      </c>
      <c r="BA24">
        <f>RANK(BA9,AN9:BB9)</f>
        <v>7</v>
      </c>
      <c r="BB24">
        <f>RANK(BB9,AN9:BB9)</f>
        <v>14</v>
      </c>
    </row>
    <row r="25" spans="2:54" x14ac:dyDescent="0.25">
      <c r="B25">
        <v>2017</v>
      </c>
      <c r="C25">
        <f>RANK(C10,C10:AL10)</f>
        <v>3</v>
      </c>
      <c r="D25">
        <f>RANK(D10,C10:AL10)</f>
        <v>23</v>
      </c>
      <c r="E25">
        <f>RANK(E10,C10:AL10)</f>
        <v>31</v>
      </c>
      <c r="F25">
        <f>RANK(F10,C10:AL10)</f>
        <v>27</v>
      </c>
      <c r="G25">
        <f>RANK(G10,C10:AL10)</f>
        <v>20</v>
      </c>
      <c r="H25">
        <f>RANK(H10,C10:AL10)</f>
        <v>4</v>
      </c>
      <c r="I25">
        <f>RANK(I10,C10:AL10)</f>
        <v>17</v>
      </c>
      <c r="J25" t="e">
        <f>RANK(J10,C10:AL10)</f>
        <v>#N/A</v>
      </c>
      <c r="K25">
        <f>RANK(K10,C10:AL10)</f>
        <v>34</v>
      </c>
      <c r="L25">
        <f>RANK(L10,C10:AL10)</f>
        <v>9</v>
      </c>
      <c r="M25">
        <f>RANK(M10,C10:AL10)</f>
        <v>16</v>
      </c>
      <c r="N25">
        <f>RANK(N10,C10:AL10)</f>
        <v>7</v>
      </c>
      <c r="O25">
        <f>RANK(O10,C10:AL10)</f>
        <v>11</v>
      </c>
      <c r="P25">
        <f>RANK(P10,C10:AL10)</f>
        <v>18</v>
      </c>
      <c r="Q25">
        <f>RANK(Q10,C10:AL10)</f>
        <v>2</v>
      </c>
      <c r="R25">
        <f>RANK(R10,C10:AL10)</f>
        <v>1</v>
      </c>
      <c r="S25">
        <f>RANK(S10,C10:AL10)</f>
        <v>32</v>
      </c>
      <c r="T25">
        <f>RANK(T10,C10:AL10)</f>
        <v>13</v>
      </c>
      <c r="U25">
        <f>RANK(U10,C10:AL10)</f>
        <v>8</v>
      </c>
      <c r="V25">
        <f>RANK(V10,C10:AL10)</f>
        <v>5</v>
      </c>
      <c r="W25">
        <f>RANK(W10,C10:AL10)</f>
        <v>28</v>
      </c>
      <c r="X25">
        <f>RANK(X10,C10:AL10)</f>
        <v>14</v>
      </c>
      <c r="Y25">
        <f>RANK(Y10,C10:AL10)</f>
        <v>21</v>
      </c>
      <c r="Z25">
        <f>RANK(Z10,C10:AL10)</f>
        <v>10</v>
      </c>
      <c r="AA25">
        <f>RANK(AA10,C10:AL10)</f>
        <v>25</v>
      </c>
      <c r="AB25">
        <f>RANK(AB10,C10:AL10)</f>
        <v>22</v>
      </c>
      <c r="AC25">
        <f>RANK(AC10,C10:AL10)</f>
        <v>30</v>
      </c>
      <c r="AD25">
        <f>RANK(AD10,C10:AL10)</f>
        <v>24</v>
      </c>
      <c r="AE25">
        <f>RANK(AE10,C10:AL10)</f>
        <v>6</v>
      </c>
      <c r="AF25">
        <f>RANK(AF10,C10:AL10)</f>
        <v>33</v>
      </c>
      <c r="AG25">
        <f>RANK(AG10,C10:AL10)</f>
        <v>15</v>
      </c>
      <c r="AH25">
        <f>RANK(AH10,C10:AL10)</f>
        <v>19</v>
      </c>
      <c r="AI25">
        <f>RANK(AI10,C10:AL10)</f>
        <v>12</v>
      </c>
      <c r="AJ25" t="e">
        <f>RANK(AJ10,C10:AL10)</f>
        <v>#N/A</v>
      </c>
      <c r="AK25">
        <f>RANK(AK10,C10:AL10)</f>
        <v>29</v>
      </c>
      <c r="AL25">
        <f>RANK(AL10,C10:AL10)</f>
        <v>26</v>
      </c>
      <c r="AN25">
        <f>RANK(AN10,AN10:BB10)</f>
        <v>5</v>
      </c>
      <c r="AO25">
        <f>RANK(AO10,AN10:BB10)</f>
        <v>3</v>
      </c>
      <c r="AP25">
        <f>RANK(AP10,AN10:BB10)</f>
        <v>12</v>
      </c>
      <c r="AQ25">
        <f>RANK(AQ10,AN10:BB10)</f>
        <v>8</v>
      </c>
      <c r="AR25">
        <f>RANK(AR10,AN10:BB10)</f>
        <v>4</v>
      </c>
      <c r="AS25">
        <f>RANK(AS10,AN10:BB10)</f>
        <v>6</v>
      </c>
      <c r="AT25" t="e">
        <f>RANK(AT10,AN10:BB10)</f>
        <v>#N/A</v>
      </c>
      <c r="AU25">
        <f>RANK(AU10,AN10:BB10)</f>
        <v>9</v>
      </c>
      <c r="AV25">
        <f>RANK(AV10,AN10:BB10)</f>
        <v>10</v>
      </c>
      <c r="AW25">
        <f>RANK(AW10,AN10:BB10)</f>
        <v>13</v>
      </c>
      <c r="AX25">
        <f>RANK(AX10,AN10:BB10)</f>
        <v>2</v>
      </c>
      <c r="AY25">
        <f>RANK(AY10,AN10:BB10)</f>
        <v>1</v>
      </c>
      <c r="AZ25">
        <f>RANK(AZ10,AN10:BB10)</f>
        <v>11</v>
      </c>
      <c r="BA25">
        <f>RANK(BA10,AN10:BB10)</f>
        <v>7</v>
      </c>
      <c r="BB25">
        <f>RANK(BB10,AN10:BB10)</f>
        <v>14</v>
      </c>
    </row>
    <row r="26" spans="2:54" x14ac:dyDescent="0.25">
      <c r="B26">
        <v>2018</v>
      </c>
      <c r="C26">
        <f>RANK(C11,C11:AL11)</f>
        <v>3</v>
      </c>
      <c r="D26">
        <f>RANK(D11,C11:AL11)</f>
        <v>25</v>
      </c>
      <c r="E26">
        <f>RANK(E11,C11:AL11)</f>
        <v>32</v>
      </c>
      <c r="F26">
        <f>RANK(F11,C11:AL11)</f>
        <v>26</v>
      </c>
      <c r="G26">
        <f>RANK(G11,C11:AL11)</f>
        <v>23</v>
      </c>
      <c r="H26">
        <f>RANK(H11,C11:AL11)</f>
        <v>5</v>
      </c>
      <c r="I26">
        <f>RANK(I11,C11:AL11)</f>
        <v>15</v>
      </c>
      <c r="J26" t="e">
        <f>RANK(J11,C11:AL11)</f>
        <v>#N/A</v>
      </c>
      <c r="K26">
        <f>RANK(K11,C11:AL11)</f>
        <v>35</v>
      </c>
      <c r="L26">
        <f>RANK(L11,C11:AL11)</f>
        <v>9</v>
      </c>
      <c r="M26">
        <f>RANK(M11,C11:AL11)</f>
        <v>16</v>
      </c>
      <c r="N26">
        <f>RANK(N11,C11:AL11)</f>
        <v>10</v>
      </c>
      <c r="O26">
        <f>RANK(O11,C11:AL11)</f>
        <v>11</v>
      </c>
      <c r="P26">
        <f>RANK(P11,C11:AL11)</f>
        <v>17</v>
      </c>
      <c r="Q26">
        <f>RANK(Q11,C11:AL11)</f>
        <v>1</v>
      </c>
      <c r="R26">
        <f>RANK(R11,C11:AL11)</f>
        <v>2</v>
      </c>
      <c r="S26">
        <f>RANK(S11,C11:AL11)</f>
        <v>30</v>
      </c>
      <c r="T26">
        <f>RANK(T11,C11:AL11)</f>
        <v>12</v>
      </c>
      <c r="U26">
        <f>RANK(U11,C11:AL11)</f>
        <v>8</v>
      </c>
      <c r="V26">
        <f>RANK(V11,C11:AL11)</f>
        <v>4</v>
      </c>
      <c r="W26">
        <f>RANK(W11,C11:AL11)</f>
        <v>28</v>
      </c>
      <c r="X26">
        <f>RANK(X11,C11:AL11)</f>
        <v>14</v>
      </c>
      <c r="Y26">
        <f>RANK(Y11,C11:AL11)</f>
        <v>22</v>
      </c>
      <c r="Z26">
        <f>RANK(Z11,C11:AL11)</f>
        <v>7</v>
      </c>
      <c r="AA26">
        <f>RANK(AA11,C11:AL11)</f>
        <v>20</v>
      </c>
      <c r="AB26">
        <f>RANK(AB11,C11:AL11)</f>
        <v>27</v>
      </c>
      <c r="AC26">
        <f>RANK(AC11,C11:AL11)</f>
        <v>33</v>
      </c>
      <c r="AD26">
        <f>RANK(AD11,C11:AL11)</f>
        <v>21</v>
      </c>
      <c r="AE26">
        <f>RANK(AE11,C11:AL11)</f>
        <v>6</v>
      </c>
      <c r="AF26">
        <f>RANK(AF11,C11:AL11)</f>
        <v>29</v>
      </c>
      <c r="AG26">
        <f>RANK(AG11,C11:AL11)</f>
        <v>18</v>
      </c>
      <c r="AH26">
        <f>RANK(AH11,C11:AL11)</f>
        <v>19</v>
      </c>
      <c r="AI26">
        <f>RANK(AI11,C11:AL11)</f>
        <v>13</v>
      </c>
      <c r="AJ26">
        <f>RANK(AJ11,C11:AL11)</f>
        <v>34</v>
      </c>
      <c r="AK26">
        <f>RANK(AK11,C11:AL11)</f>
        <v>24</v>
      </c>
      <c r="AL26">
        <f>RANK(AL11,C11:AL11)</f>
        <v>31</v>
      </c>
      <c r="AN26">
        <f>RANK(AN11,AN11:BB11)</f>
        <v>5</v>
      </c>
      <c r="AO26">
        <f>RANK(AO11,AN11:BB11)</f>
        <v>3</v>
      </c>
      <c r="AP26">
        <f>RANK(AP11,AN11:BB11)</f>
        <v>9</v>
      </c>
      <c r="AQ26">
        <f>RANK(AQ11,AN11:BB11)</f>
        <v>8</v>
      </c>
      <c r="AR26">
        <f>RANK(AR11,AN11:BB11)</f>
        <v>4</v>
      </c>
      <c r="AS26">
        <f>RANK(AS11,AN11:BB11)</f>
        <v>6</v>
      </c>
      <c r="AT26" t="e">
        <f>RANK(AT11,AN11:BB11)</f>
        <v>#N/A</v>
      </c>
      <c r="AU26">
        <f>RANK(AU11,AN11:BB11)</f>
        <v>10</v>
      </c>
      <c r="AV26">
        <f>RANK(AV11,AN11:BB11)</f>
        <v>11</v>
      </c>
      <c r="AW26">
        <f>RANK(AW11,AN11:BB11)</f>
        <v>13</v>
      </c>
      <c r="AX26">
        <f>RANK(AX11,AN11:BB11)</f>
        <v>1</v>
      </c>
      <c r="AY26">
        <f>RANK(AY11,AN11:BB11)</f>
        <v>2</v>
      </c>
      <c r="AZ26">
        <f>RANK(AZ11,AN11:BB11)</f>
        <v>12</v>
      </c>
      <c r="BA26">
        <f>RANK(BA11,AN11:BB11)</f>
        <v>7</v>
      </c>
      <c r="BB26">
        <f>RANK(BB11,AN11:BB11)</f>
        <v>14</v>
      </c>
    </row>
    <row r="27" spans="2:54" x14ac:dyDescent="0.25">
      <c r="B27">
        <v>2019</v>
      </c>
      <c r="C27">
        <f>RANK(C12,C12:AL12)</f>
        <v>5</v>
      </c>
      <c r="D27">
        <f>RANK(D12,C12:AL12)</f>
        <v>27</v>
      </c>
      <c r="E27">
        <f>RANK(E12,C12:AL12)</f>
        <v>32</v>
      </c>
      <c r="F27">
        <f>RANK(F12,C12:AL12)</f>
        <v>28</v>
      </c>
      <c r="G27">
        <f>RANK(G12,C12:AL12)</f>
        <v>24</v>
      </c>
      <c r="H27">
        <f>RANK(H12,C12:AL12)</f>
        <v>4</v>
      </c>
      <c r="I27">
        <f>RANK(I12,C12:AL12)</f>
        <v>13</v>
      </c>
      <c r="J27" t="e">
        <f>RANK(J12,C12:AL12)</f>
        <v>#N/A</v>
      </c>
      <c r="K27">
        <f>RANK(K12,C12:AL12)</f>
        <v>33</v>
      </c>
      <c r="L27">
        <f>RANK(L12,C12:AL12)</f>
        <v>7</v>
      </c>
      <c r="M27">
        <f>RANK(M12,C12:AL12)</f>
        <v>17</v>
      </c>
      <c r="N27">
        <f>RANK(N12,C12:AL12)</f>
        <v>10</v>
      </c>
      <c r="O27">
        <f>RANK(O12,C12:AL12)</f>
        <v>11</v>
      </c>
      <c r="P27">
        <f>RANK(P12,C12:AL12)</f>
        <v>20</v>
      </c>
      <c r="Q27">
        <f>RANK(Q12,C12:AL12)</f>
        <v>1</v>
      </c>
      <c r="R27">
        <f>RANK(R12,C12:AL12)</f>
        <v>2</v>
      </c>
      <c r="S27">
        <f>RANK(S12,C12:AL12)</f>
        <v>30</v>
      </c>
      <c r="T27">
        <f>RANK(T12,C12:AL12)</f>
        <v>12</v>
      </c>
      <c r="U27">
        <f>RANK(U12,C12:AL12)</f>
        <v>9</v>
      </c>
      <c r="V27">
        <f>RANK(V12,C12:AL12)</f>
        <v>3</v>
      </c>
      <c r="W27">
        <f>RANK(W12,C12:AL12)</f>
        <v>26</v>
      </c>
      <c r="X27">
        <f>RANK(X12,C12:AL12)</f>
        <v>18</v>
      </c>
      <c r="Y27">
        <f>RANK(Y12,C12:AL12)</f>
        <v>19</v>
      </c>
      <c r="Z27">
        <f>RANK(Z12,C12:AL12)</f>
        <v>8</v>
      </c>
      <c r="AA27">
        <f>RANK(AA12,C12:AL12)</f>
        <v>22</v>
      </c>
      <c r="AB27">
        <f>RANK(AB12,C12:AL12)</f>
        <v>25</v>
      </c>
      <c r="AC27">
        <f>RANK(AC12,C12:AL12)</f>
        <v>31</v>
      </c>
      <c r="AD27">
        <f>RANK(AD12,C12:AL12)</f>
        <v>23</v>
      </c>
      <c r="AE27">
        <f>RANK(AE12,C12:AL12)</f>
        <v>6</v>
      </c>
      <c r="AF27">
        <f>RANK(AF12,C12:AL12)</f>
        <v>34</v>
      </c>
      <c r="AG27">
        <f>RANK(AG12,C12:AL12)</f>
        <v>16</v>
      </c>
      <c r="AH27">
        <f>RANK(AH12,C12:AL12)</f>
        <v>14</v>
      </c>
      <c r="AI27">
        <f>RANK(AI12,C12:AL12)</f>
        <v>15</v>
      </c>
      <c r="AJ27" t="e">
        <f>RANK(AJ12,C12:AL12)</f>
        <v>#N/A</v>
      </c>
      <c r="AK27">
        <f>RANK(AK12,C12:AL12)</f>
        <v>21</v>
      </c>
      <c r="AL27">
        <f>RANK(AL12,C12:AL12)</f>
        <v>29</v>
      </c>
      <c r="AN27">
        <f>RANK(AN12,AN12:BB12)</f>
        <v>6</v>
      </c>
      <c r="AO27">
        <f>RANK(AO12,AN12:BB12)</f>
        <v>3</v>
      </c>
      <c r="AP27">
        <f>RANK(AP12,AN12:BB12)</f>
        <v>12</v>
      </c>
      <c r="AQ27">
        <f>RANK(AQ12,AN12:BB12)</f>
        <v>9</v>
      </c>
      <c r="AR27">
        <f>RANK(AR12,AN12:BB12)</f>
        <v>4</v>
      </c>
      <c r="AS27">
        <f>RANK(AS12,AN12:BB12)</f>
        <v>7</v>
      </c>
      <c r="AT27" t="e">
        <f>RANK(AT12,AN12:BB12)</f>
        <v>#N/A</v>
      </c>
      <c r="AU27">
        <f>RANK(AU12,AN12:BB12)</f>
        <v>8</v>
      </c>
      <c r="AV27">
        <f>RANK(AV12,AN12:BB12)</f>
        <v>10</v>
      </c>
      <c r="AW27">
        <f>RANK(AW12,AN12:BB12)</f>
        <v>13</v>
      </c>
      <c r="AX27">
        <f>RANK(AX12,AN12:BB12)</f>
        <v>1</v>
      </c>
      <c r="AY27">
        <f>RANK(AY12,AN12:BB12)</f>
        <v>2</v>
      </c>
      <c r="AZ27">
        <f>RANK(AZ12,AN12:BB12)</f>
        <v>11</v>
      </c>
      <c r="BA27">
        <f>RANK(BA12,AN12:BB12)</f>
        <v>5</v>
      </c>
      <c r="BB27">
        <f>RANK(BB12,AN12:BB12)</f>
        <v>14</v>
      </c>
    </row>
    <row r="28" spans="2:54" x14ac:dyDescent="0.25">
      <c r="B28">
        <v>2020</v>
      </c>
      <c r="C28">
        <f>RANK(C13,C13:AL13)</f>
        <v>4</v>
      </c>
      <c r="D28">
        <f>RANK(D13,C13:AL13)</f>
        <v>27</v>
      </c>
      <c r="E28">
        <f>RANK(E13,C13:AL13)</f>
        <v>34</v>
      </c>
      <c r="F28">
        <f>RANK(F13,C13:AL13)</f>
        <v>30</v>
      </c>
      <c r="G28">
        <f>RANK(G13,C13:AL13)</f>
        <v>16</v>
      </c>
      <c r="H28">
        <f>RANK(H13,C13:AL13)</f>
        <v>7</v>
      </c>
      <c r="I28">
        <f>RANK(I13,C13:AL13)</f>
        <v>20</v>
      </c>
      <c r="J28">
        <f>RANK(J13,C13:AL13)</f>
        <v>8</v>
      </c>
      <c r="K28">
        <f>RANK(K13,C13:AL13)</f>
        <v>35</v>
      </c>
      <c r="L28">
        <f>RANK(L13,C13:AL13)</f>
        <v>11</v>
      </c>
      <c r="M28">
        <f>RANK(M13,C13:AL13)</f>
        <v>23</v>
      </c>
      <c r="N28">
        <f>RANK(N13,C13:AL13)</f>
        <v>5</v>
      </c>
      <c r="O28">
        <f>RANK(O13,C13:AL13)</f>
        <v>9</v>
      </c>
      <c r="P28">
        <f>RANK(P13,C13:AL13)</f>
        <v>22</v>
      </c>
      <c r="Q28">
        <f>RANK(Q13,C13:AL13)</f>
        <v>2</v>
      </c>
      <c r="R28">
        <f>RANK(R13,C13:AL13)</f>
        <v>1</v>
      </c>
      <c r="S28">
        <f>RANK(S13,C13:AL13)</f>
        <v>31</v>
      </c>
      <c r="T28">
        <f>RANK(T13,C13:AL13)</f>
        <v>14</v>
      </c>
      <c r="U28">
        <f>RANK(U13,C13:AL13)</f>
        <v>12</v>
      </c>
      <c r="V28">
        <f>RANK(V13,C13:AL13)</f>
        <v>3</v>
      </c>
      <c r="W28">
        <f>RANK(W13,C13:AL13)</f>
        <v>29</v>
      </c>
      <c r="X28">
        <f>RANK(X13,C13:AL13)</f>
        <v>17</v>
      </c>
      <c r="Y28">
        <f>RANK(Y13,C13:AL13)</f>
        <v>25</v>
      </c>
      <c r="Z28">
        <f>RANK(Z13,C13:AL13)</f>
        <v>10</v>
      </c>
      <c r="AA28">
        <f>RANK(AA13,C13:AL13)</f>
        <v>26</v>
      </c>
      <c r="AB28">
        <f>RANK(AB13,C13:AL13)</f>
        <v>28</v>
      </c>
      <c r="AC28">
        <f>RANK(AC13,C13:AL13)</f>
        <v>33</v>
      </c>
      <c r="AD28">
        <f>RANK(AD13,C13:AL13)</f>
        <v>18</v>
      </c>
      <c r="AE28">
        <f>RANK(AE13,C13:AL13)</f>
        <v>6</v>
      </c>
      <c r="AF28">
        <f>RANK(AF13,C13:AL13)</f>
        <v>24</v>
      </c>
      <c r="AG28">
        <f>RANK(AG13,C13:AL13)</f>
        <v>13</v>
      </c>
      <c r="AH28">
        <f>RANK(AH13,C13:AL13)</f>
        <v>21</v>
      </c>
      <c r="AI28">
        <f>RANK(AI13,C13:AL13)</f>
        <v>15</v>
      </c>
      <c r="AJ28" t="e">
        <f>RANK(AJ13,C13:AL13)</f>
        <v>#N/A</v>
      </c>
      <c r="AK28">
        <f>RANK(AK13,C13:AL13)</f>
        <v>19</v>
      </c>
      <c r="AL28">
        <f>RANK(AL13,C13:AL13)</f>
        <v>32</v>
      </c>
      <c r="AN28">
        <f>RANK(AN13,AN13:BB13)</f>
        <v>6</v>
      </c>
      <c r="AO28">
        <f>RANK(AO13,AN13:BB13)</f>
        <v>5</v>
      </c>
      <c r="AP28">
        <f>RANK(AP13,AN13:BB13)</f>
        <v>11</v>
      </c>
      <c r="AQ28">
        <f>RANK(AQ13,AN13:BB13)</f>
        <v>8</v>
      </c>
      <c r="AR28">
        <f>RANK(AR13,AN13:BB13)</f>
        <v>3</v>
      </c>
      <c r="AS28">
        <f>RANK(AS13,AN13:BB13)</f>
        <v>7</v>
      </c>
      <c r="AT28">
        <f>RANK(AT13,AN13:BB13)</f>
        <v>9</v>
      </c>
      <c r="AU28">
        <f>RANK(AU13,AN13:BB13)</f>
        <v>12</v>
      </c>
      <c r="AV28">
        <f>RANK(AV13,AN13:BB13)</f>
        <v>10</v>
      </c>
      <c r="AW28">
        <f>RANK(AW13,AN13:BB13)</f>
        <v>14</v>
      </c>
      <c r="AX28">
        <f>RANK(AX13,AN13:BB13)</f>
        <v>2</v>
      </c>
      <c r="AY28">
        <f>RANK(AY13,AN13:BB13)</f>
        <v>1</v>
      </c>
      <c r="AZ28">
        <f>RANK(AZ13,AN13:BB13)</f>
        <v>13</v>
      </c>
      <c r="BA28">
        <f>RANK(BA13,AN13:BB13)</f>
        <v>4</v>
      </c>
      <c r="BB28">
        <f>RANK(BB13,AN13:BB13)</f>
        <v>15</v>
      </c>
    </row>
    <row r="29" spans="2:54" x14ac:dyDescent="0.25">
      <c r="B29">
        <v>2021</v>
      </c>
      <c r="C29">
        <f>RANK(C14,C14:AL14)</f>
        <v>10</v>
      </c>
      <c r="D29">
        <f>RANK(D14,C14:AL14)</f>
        <v>28</v>
      </c>
      <c r="E29">
        <f>RANK(E14,C14:AL14)</f>
        <v>32</v>
      </c>
      <c r="F29">
        <f>RANK(F14,C14:AL14)</f>
        <v>30</v>
      </c>
      <c r="G29">
        <f>RANK(G14,C14:AL14)</f>
        <v>20</v>
      </c>
      <c r="H29">
        <f>RANK(H14,C14:AL14)</f>
        <v>4</v>
      </c>
      <c r="I29">
        <f>RANK(I14,C14:AL14)</f>
        <v>19</v>
      </c>
      <c r="J29">
        <f>RANK(J14,C14:AL14)</f>
        <v>5</v>
      </c>
      <c r="K29">
        <f>RANK(K14,C14:AL14)</f>
        <v>34</v>
      </c>
      <c r="L29">
        <f>RANK(L14,C14:AL14)</f>
        <v>13</v>
      </c>
      <c r="M29">
        <f>RANK(M14,C14:AL14)</f>
        <v>22</v>
      </c>
      <c r="N29">
        <f>RANK(N14,C14:AL14)</f>
        <v>9</v>
      </c>
      <c r="O29">
        <f>RANK(O14,C14:AL14)</f>
        <v>12</v>
      </c>
      <c r="P29">
        <f>RANK(P14,C14:AL14)</f>
        <v>25</v>
      </c>
      <c r="Q29">
        <f>RANK(Q14,C14:AL14)</f>
        <v>1</v>
      </c>
      <c r="R29">
        <f>RANK(R14,C14:AL14)</f>
        <v>2</v>
      </c>
      <c r="S29" t="e">
        <f>RANK(S14,C14:AL14)</f>
        <v>#N/A</v>
      </c>
      <c r="T29">
        <f>RANK(T14,C14:AL14)</f>
        <v>14</v>
      </c>
      <c r="U29">
        <f>RANK(U14,C14:AL14)</f>
        <v>11</v>
      </c>
      <c r="V29">
        <f>RANK(V14,C14:AL14)</f>
        <v>3</v>
      </c>
      <c r="W29">
        <f>RANK(W14,C14:AL14)</f>
        <v>29</v>
      </c>
      <c r="X29">
        <f>RANK(X14,C14:AL14)</f>
        <v>15</v>
      </c>
      <c r="Y29">
        <f>RANK(Y14,C14:AL14)</f>
        <v>23</v>
      </c>
      <c r="Z29">
        <f>RANK(Z14,C14:AL14)</f>
        <v>8</v>
      </c>
      <c r="AA29">
        <f>RANK(AA14,C14:AL14)</f>
        <v>27</v>
      </c>
      <c r="AB29">
        <f>RANK(AB14,C14:AL14)</f>
        <v>24</v>
      </c>
      <c r="AC29">
        <f>RANK(AC14,C14:AL14)</f>
        <v>33</v>
      </c>
      <c r="AD29">
        <f>RANK(AD14,C14:AL14)</f>
        <v>21</v>
      </c>
      <c r="AE29">
        <f>RANK(AE14,C14:AL14)</f>
        <v>6</v>
      </c>
      <c r="AF29">
        <f>RANK(AF14,C14:AL14)</f>
        <v>26</v>
      </c>
      <c r="AG29">
        <f>RANK(AG14,C14:AL14)</f>
        <v>18</v>
      </c>
      <c r="AH29">
        <f>RANK(AH14,C14:AL14)</f>
        <v>7</v>
      </c>
      <c r="AI29">
        <f>RANK(AI14,C14:AL14)</f>
        <v>17</v>
      </c>
      <c r="AJ29" t="e">
        <f>RANK(AJ14,C14:AL14)</f>
        <v>#N/A</v>
      </c>
      <c r="AK29">
        <f>RANK(AK14,C14:AL14)</f>
        <v>16</v>
      </c>
      <c r="AL29">
        <f>RANK(AL14,C14:AL14)</f>
        <v>31</v>
      </c>
      <c r="AN29">
        <f>RANK(AN14,AN14:BB14)</f>
        <v>6</v>
      </c>
      <c r="AO29">
        <f>RANK(AO14,AN14:BB14)</f>
        <v>4</v>
      </c>
      <c r="AP29">
        <f>RANK(AP14,AN14:BB14)</f>
        <v>10</v>
      </c>
      <c r="AQ29">
        <f>RANK(AQ14,AN14:BB14)</f>
        <v>8</v>
      </c>
      <c r="AR29">
        <f>RANK(AR14,AN14:BB14)</f>
        <v>3</v>
      </c>
      <c r="AS29">
        <f>RANK(AS14,AN14:BB14)</f>
        <v>9</v>
      </c>
      <c r="AT29">
        <f>RANK(AT14,AN14:BB14)</f>
        <v>7</v>
      </c>
      <c r="AU29">
        <f>RANK(AU14,AN14:BB14)</f>
        <v>12</v>
      </c>
      <c r="AV29">
        <f>RANK(AV14,AN14:BB14)</f>
        <v>11</v>
      </c>
      <c r="AW29">
        <f>RANK(AW14,AN14:BB14)</f>
        <v>14</v>
      </c>
      <c r="AX29">
        <f>RANK(AX14,AN14:BB14)</f>
        <v>1</v>
      </c>
      <c r="AY29">
        <f>RANK(AY14,AN14:BB14)</f>
        <v>2</v>
      </c>
      <c r="AZ29">
        <f>RANK(AZ14,AN14:BB14)</f>
        <v>13</v>
      </c>
      <c r="BA29">
        <f>RANK(BA14,AN14:BB14)</f>
        <v>5</v>
      </c>
      <c r="BB29">
        <f>RANK(BB14,AN14:BB14)</f>
        <v>15</v>
      </c>
    </row>
    <row r="30" spans="2:54" x14ac:dyDescent="0.25">
      <c r="B30">
        <v>2022</v>
      </c>
      <c r="C30">
        <f>RANK(C15,C15:AL15)</f>
        <v>6</v>
      </c>
      <c r="D30">
        <f>RANK(D15,C15:AL15)</f>
        <v>27</v>
      </c>
      <c r="E30">
        <f>RANK(E15,C15:AL15)</f>
        <v>29</v>
      </c>
      <c r="F30">
        <f>RANK(F15,C15:AL15)</f>
        <v>31</v>
      </c>
      <c r="G30">
        <f>RANK(G15,C15:AL15)</f>
        <v>22</v>
      </c>
      <c r="H30">
        <f>RANK(H15,C15:AL15)</f>
        <v>4</v>
      </c>
      <c r="I30">
        <f>RANK(I15,C15:AL15)</f>
        <v>20</v>
      </c>
      <c r="J30">
        <f>RANK(J15,C15:AL15)</f>
        <v>7</v>
      </c>
      <c r="K30">
        <f>RANK(K15,C15:AL15)</f>
        <v>36</v>
      </c>
      <c r="L30">
        <f>RANK(L15,C15:AL15)</f>
        <v>10</v>
      </c>
      <c r="M30">
        <f>RANK(M15,C15:AL15)</f>
        <v>21</v>
      </c>
      <c r="N30">
        <f>RANK(N15,C15:AL15)</f>
        <v>5</v>
      </c>
      <c r="O30">
        <f>RANK(O15,C15:AL15)</f>
        <v>9</v>
      </c>
      <c r="P30">
        <f>RANK(P15,C15:AL15)</f>
        <v>24</v>
      </c>
      <c r="Q30">
        <f>RANK(Q15,C15:AL15)</f>
        <v>2</v>
      </c>
      <c r="R30">
        <f>RANK(R15,C15:AL15)</f>
        <v>1</v>
      </c>
      <c r="S30">
        <f>RANK(S15,C15:AL15)</f>
        <v>32</v>
      </c>
      <c r="T30">
        <f>RANK(T15,C15:AL15)</f>
        <v>11</v>
      </c>
      <c r="U30">
        <f>RANK(U15,C15:AL15)</f>
        <v>13</v>
      </c>
      <c r="V30">
        <f>RANK(V15,C15:AL15)</f>
        <v>3</v>
      </c>
      <c r="W30">
        <f>RANK(W15,C15:AL15)</f>
        <v>28</v>
      </c>
      <c r="X30">
        <f>RANK(X15,C15:AL15)</f>
        <v>18</v>
      </c>
      <c r="Y30">
        <f>RANK(Y15,C15:AL15)</f>
        <v>25</v>
      </c>
      <c r="Z30">
        <f>RANK(Z15,C15:AL15)</f>
        <v>12</v>
      </c>
      <c r="AA30">
        <f>RANK(AA15,C15:AL15)</f>
        <v>23</v>
      </c>
      <c r="AB30">
        <f>RANK(AB15,C15:AL15)</f>
        <v>26</v>
      </c>
      <c r="AC30">
        <f>RANK(AC15,C15:AL15)</f>
        <v>33</v>
      </c>
      <c r="AD30">
        <f>RANK(AD15,C15:AL15)</f>
        <v>17</v>
      </c>
      <c r="AE30">
        <f>RANK(AE15,C15:AL15)</f>
        <v>8</v>
      </c>
      <c r="AF30">
        <f>RANK(AF15,C15:AL15)</f>
        <v>35</v>
      </c>
      <c r="AG30">
        <f>RANK(AG15,C15:AL15)</f>
        <v>16</v>
      </c>
      <c r="AH30">
        <f>RANK(AH15,C15:AL15)</f>
        <v>15</v>
      </c>
      <c r="AI30">
        <f>RANK(AI15,C15:AL15)</f>
        <v>14</v>
      </c>
      <c r="AJ30">
        <f>RANK(AJ15,C15:AL15)</f>
        <v>34</v>
      </c>
      <c r="AK30">
        <f>RANK(AK15,C15:AL15)</f>
        <v>19</v>
      </c>
      <c r="AL30">
        <f>RANK(AL15,C15:AL15)</f>
        <v>30</v>
      </c>
      <c r="AN30">
        <f>RANK(AN15,AN15:BB15)</f>
        <v>6</v>
      </c>
      <c r="AO30">
        <f>RANK(AO15,AN15:BB15)</f>
        <v>5</v>
      </c>
      <c r="AP30">
        <f>RANK(AP15,AN15:BB15)</f>
        <v>10</v>
      </c>
      <c r="AQ30">
        <f>RANK(AQ15,AN15:BB15)</f>
        <v>7</v>
      </c>
      <c r="AR30">
        <f>RANK(AR15,AN15:BB15)</f>
        <v>4</v>
      </c>
      <c r="AS30">
        <f>RANK(AS15,AN15:BB15)</f>
        <v>8</v>
      </c>
      <c r="AT30">
        <f>RANK(AT15,AN15:BB15)</f>
        <v>9</v>
      </c>
      <c r="AU30">
        <f>RANK(AU15,AN15:BB15)</f>
        <v>12</v>
      </c>
      <c r="AV30">
        <f>RANK(AV15,AN15:BB15)</f>
        <v>11</v>
      </c>
      <c r="AW30">
        <f>RANK(AW15,AN15:BB15)</f>
        <v>14</v>
      </c>
      <c r="AX30">
        <f>RANK(AX15,AN15:BB15)</f>
        <v>2</v>
      </c>
      <c r="AY30">
        <f>RANK(AY15,AN15:BB15)</f>
        <v>1</v>
      </c>
      <c r="AZ30">
        <f>RANK(AZ15,AN15:BB15)</f>
        <v>13</v>
      </c>
      <c r="BA30">
        <f>RANK(BA15,AN15:BB15)</f>
        <v>3</v>
      </c>
      <c r="BB30">
        <f>RANK(BB15,AN15:BB15)</f>
        <v>15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8BCCB-84A9-4271-9E2D-543C73E8921C}">
  <dimension ref="A1:BB21"/>
  <sheetViews>
    <sheetView workbookViewId="0">
      <selection activeCell="G16" sqref="G16"/>
    </sheetView>
  </sheetViews>
  <sheetFormatPr defaultRowHeight="15" x14ac:dyDescent="0.25"/>
  <sheetData>
    <row r="1" spans="1:54" s="4" customFormat="1" x14ac:dyDescent="0.25">
      <c r="A1" s="3" t="s">
        <v>93</v>
      </c>
      <c r="AO1" s="3" t="s">
        <v>96</v>
      </c>
    </row>
    <row r="2" spans="1:54" x14ac:dyDescent="0.25">
      <c r="A2" t="s">
        <v>38</v>
      </c>
      <c r="B2" t="s">
        <v>39</v>
      </c>
      <c r="C2" t="s">
        <v>40</v>
      </c>
      <c r="D2" t="s">
        <v>41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  <c r="O2" t="s">
        <v>12</v>
      </c>
      <c r="P2" t="s">
        <v>13</v>
      </c>
      <c r="Q2" t="s">
        <v>14</v>
      </c>
      <c r="R2" t="s">
        <v>15</v>
      </c>
      <c r="S2" t="s">
        <v>16</v>
      </c>
      <c r="T2" t="s">
        <v>17</v>
      </c>
      <c r="U2" t="s">
        <v>18</v>
      </c>
      <c r="V2" t="s">
        <v>19</v>
      </c>
      <c r="W2" t="s">
        <v>20</v>
      </c>
      <c r="X2" t="s">
        <v>21</v>
      </c>
      <c r="Y2" t="s">
        <v>22</v>
      </c>
      <c r="Z2" t="s">
        <v>23</v>
      </c>
      <c r="AA2" t="s">
        <v>24</v>
      </c>
      <c r="AB2" t="s">
        <v>25</v>
      </c>
      <c r="AC2" t="s">
        <v>26</v>
      </c>
      <c r="AD2" t="s">
        <v>27</v>
      </c>
      <c r="AE2" t="s">
        <v>28</v>
      </c>
      <c r="AF2" t="s">
        <v>29</v>
      </c>
      <c r="AG2" t="s">
        <v>30</v>
      </c>
      <c r="AH2" t="s">
        <v>31</v>
      </c>
      <c r="AI2" t="s">
        <v>32</v>
      </c>
      <c r="AJ2" t="s">
        <v>33</v>
      </c>
      <c r="AK2" t="s">
        <v>34</v>
      </c>
      <c r="AL2" t="s">
        <v>35</v>
      </c>
      <c r="AM2" t="s">
        <v>36</v>
      </c>
      <c r="AN2" t="s">
        <v>37</v>
      </c>
      <c r="AQ2" t="s">
        <v>102</v>
      </c>
      <c r="AS2" t="s">
        <v>105</v>
      </c>
      <c r="AT2" t="s">
        <v>98</v>
      </c>
      <c r="AU2" t="s">
        <v>106</v>
      </c>
      <c r="AV2" t="s">
        <v>13</v>
      </c>
      <c r="AW2" t="s">
        <v>107</v>
      </c>
      <c r="AY2" t="s">
        <v>97</v>
      </c>
      <c r="AZ2" t="s">
        <v>103</v>
      </c>
      <c r="BA2" t="s">
        <v>104</v>
      </c>
      <c r="BB2" t="s">
        <v>99</v>
      </c>
    </row>
    <row r="3" spans="1:54" x14ac:dyDescent="0.25">
      <c r="A3">
        <v>0</v>
      </c>
      <c r="B3">
        <v>72.728383978517641</v>
      </c>
      <c r="C3">
        <v>81.135050030297251</v>
      </c>
      <c r="D3">
        <v>0.65508052755665425</v>
      </c>
      <c r="E3">
        <v>0.65508052755665425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M3">
        <v>0</v>
      </c>
      <c r="AN3">
        <v>0</v>
      </c>
      <c r="AQ3">
        <f t="shared" ref="AQ3:AQ21" si="0">SUM(F3,G3,H3,I3,K3,M3,N3,O3,P3,Q3,R3,U3,V3,Y3,Z3,AA3,AB3,AC3,AD3,AE3,AF3,AH3,AI3,AJ3,AK3,AL3,AM3,AN3)</f>
        <v>0</v>
      </c>
      <c r="AS3">
        <f t="shared" ref="AS3:AS21" si="1">SUM(AB3,AG3)</f>
        <v>0</v>
      </c>
      <c r="AT3">
        <f t="shared" ref="AT3:AT21" si="2">SUM(J3,K3,O3,W3)</f>
        <v>0</v>
      </c>
      <c r="AU3">
        <f t="shared" ref="AU3:AU21" si="3">SUM(U3,AF3,Z3)</f>
        <v>0</v>
      </c>
      <c r="AV3">
        <f t="shared" ref="AV3:AV21" si="4">SUM(P3,AD3)</f>
        <v>0</v>
      </c>
      <c r="AW3">
        <f t="shared" ref="AW3:AW21" si="5">SUM(AE3,AC3,M3,F3,G3,H3,I3,AA3,AI3,AJ3,AK3,AL3,AM3,AN3)</f>
        <v>0</v>
      </c>
      <c r="AY3">
        <f t="shared" ref="AY3:AY21" si="6">SUM(S3,AG3,AB3,W3,Q3,O3,K3,J3,N3,V3,AC3)</f>
        <v>0</v>
      </c>
      <c r="AZ3">
        <f t="shared" ref="AZ3:AZ21" si="7">SUM(AH3,T3,AD3,P3,X3)</f>
        <v>0</v>
      </c>
      <c r="BA3">
        <f t="shared" ref="BA3:BA21" si="8">SUM(U3,Z3,R3,AF3,L3)</f>
        <v>0</v>
      </c>
      <c r="BB3">
        <f t="shared" ref="BB3:BB21" si="9">SUM(AC3,M3,AE3,F3,G3,H3,I3,AA3,AI3,AJ3,AK3,AL3,AM3,AN3,Y3)</f>
        <v>0</v>
      </c>
    </row>
    <row r="4" spans="1:54" x14ac:dyDescent="0.25">
      <c r="A4">
        <v>1</v>
      </c>
      <c r="B4">
        <v>72.738451857393301</v>
      </c>
      <c r="C4">
        <v>80.597841343641505</v>
      </c>
      <c r="D4">
        <v>0.11355120364285062</v>
      </c>
      <c r="E4">
        <v>0</v>
      </c>
      <c r="F4">
        <v>0</v>
      </c>
      <c r="G4">
        <v>0</v>
      </c>
      <c r="H4">
        <v>7.1381293057786238E-3</v>
      </c>
      <c r="I4">
        <v>2.0005077949836979E-2</v>
      </c>
      <c r="J4">
        <v>4.6976998916629703E-4</v>
      </c>
      <c r="K4">
        <v>0</v>
      </c>
      <c r="M4">
        <v>0</v>
      </c>
      <c r="N4">
        <v>6.6683593166123262E-3</v>
      </c>
      <c r="O4">
        <v>0</v>
      </c>
      <c r="P4">
        <v>-5.2590493491134352E-3</v>
      </c>
      <c r="Q4">
        <v>0</v>
      </c>
      <c r="R4">
        <v>0</v>
      </c>
      <c r="S4">
        <v>3.5690646528893119E-3</v>
      </c>
      <c r="T4">
        <v>5.6915939185787932E-2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1.3336718633224652E-2</v>
      </c>
      <c r="AD4">
        <v>0</v>
      </c>
      <c r="AE4">
        <v>0</v>
      </c>
      <c r="AF4">
        <v>6.6683593166123262E-3</v>
      </c>
      <c r="AG4">
        <v>6.6683593166123262E-3</v>
      </c>
      <c r="AH4">
        <v>0</v>
      </c>
      <c r="AI4">
        <v>0</v>
      </c>
      <c r="AJ4">
        <v>0</v>
      </c>
      <c r="AK4">
        <v>-2.6295246745567176E-3</v>
      </c>
      <c r="AM4">
        <v>0</v>
      </c>
      <c r="AN4">
        <v>0</v>
      </c>
      <c r="AQ4">
        <f t="shared" si="0"/>
        <v>4.5928070498394757E-2</v>
      </c>
      <c r="AS4">
        <f t="shared" si="1"/>
        <v>6.6683593166123262E-3</v>
      </c>
      <c r="AT4">
        <f t="shared" si="2"/>
        <v>4.6976998916629703E-4</v>
      </c>
      <c r="AU4">
        <f t="shared" si="3"/>
        <v>6.6683593166123262E-3</v>
      </c>
      <c r="AV4">
        <f t="shared" si="4"/>
        <v>-5.2590493491134352E-3</v>
      </c>
      <c r="AW4">
        <f t="shared" si="5"/>
        <v>3.7850401214283534E-2</v>
      </c>
      <c r="AY4">
        <f t="shared" si="6"/>
        <v>3.0712271908504916E-2</v>
      </c>
      <c r="AZ4">
        <f t="shared" si="7"/>
        <v>5.1656889836674498E-2</v>
      </c>
      <c r="BA4">
        <f t="shared" si="8"/>
        <v>6.6683593166123262E-3</v>
      </c>
      <c r="BB4">
        <f t="shared" si="9"/>
        <v>3.7850401214283534E-2</v>
      </c>
    </row>
    <row r="5" spans="1:54" x14ac:dyDescent="0.25">
      <c r="A5">
        <v>5</v>
      </c>
      <c r="B5">
        <v>68.884750521237265</v>
      </c>
      <c r="C5">
        <v>76.645026000008684</v>
      </c>
      <c r="D5">
        <v>2.1369213380261185E-2</v>
      </c>
      <c r="E5">
        <v>0</v>
      </c>
      <c r="F5">
        <v>-3.3865407828354657E-3</v>
      </c>
      <c r="G5">
        <v>0</v>
      </c>
      <c r="H5">
        <v>6.2527985763597919E-3</v>
      </c>
      <c r="I5">
        <v>0</v>
      </c>
      <c r="J5">
        <v>-1.0405659786222798E-3</v>
      </c>
      <c r="K5">
        <v>0</v>
      </c>
      <c r="M5">
        <v>0</v>
      </c>
      <c r="N5">
        <v>0</v>
      </c>
      <c r="O5">
        <v>0</v>
      </c>
      <c r="P5">
        <v>2.3459748042131863E-3</v>
      </c>
      <c r="Q5">
        <v>0</v>
      </c>
      <c r="R5">
        <v>0</v>
      </c>
      <c r="S5">
        <v>0</v>
      </c>
      <c r="T5">
        <v>1.2505597152719584E-2</v>
      </c>
      <c r="V5">
        <v>0</v>
      </c>
      <c r="W5">
        <v>0</v>
      </c>
      <c r="X5">
        <v>0</v>
      </c>
      <c r="Y5">
        <v>0</v>
      </c>
      <c r="Z5">
        <v>-3.3865407828354657E-3</v>
      </c>
      <c r="AA5">
        <v>9.1190563698841168E-3</v>
      </c>
      <c r="AB5">
        <v>0</v>
      </c>
      <c r="AC5">
        <v>0</v>
      </c>
      <c r="AD5">
        <v>-3.3865407828354657E-3</v>
      </c>
      <c r="AE5">
        <v>6.2527985763597919E-3</v>
      </c>
      <c r="AF5">
        <v>-3.3865407828354657E-3</v>
      </c>
      <c r="AG5">
        <v>-3.3865407828354657E-3</v>
      </c>
      <c r="AH5">
        <v>0</v>
      </c>
      <c r="AI5">
        <v>0</v>
      </c>
      <c r="AJ5">
        <v>0</v>
      </c>
      <c r="AK5">
        <v>6.2527985763597919E-3</v>
      </c>
      <c r="AM5">
        <v>-3.3865407828354657E-3</v>
      </c>
      <c r="AN5">
        <v>0</v>
      </c>
      <c r="AQ5">
        <f t="shared" si="0"/>
        <v>1.3290722988999351E-2</v>
      </c>
      <c r="AS5">
        <f t="shared" si="1"/>
        <v>-3.3865407828354657E-3</v>
      </c>
      <c r="AT5">
        <f t="shared" si="2"/>
        <v>-1.0405659786222798E-3</v>
      </c>
      <c r="AU5">
        <f t="shared" si="3"/>
        <v>-6.7730815656709313E-3</v>
      </c>
      <c r="AV5">
        <f t="shared" si="4"/>
        <v>-1.0405659786222794E-3</v>
      </c>
      <c r="AW5">
        <f t="shared" si="5"/>
        <v>2.1104370533292557E-2</v>
      </c>
      <c r="AY5">
        <f t="shared" si="6"/>
        <v>-4.4271067614577459E-3</v>
      </c>
      <c r="AZ5">
        <f t="shared" si="7"/>
        <v>1.1465031174097305E-2</v>
      </c>
      <c r="BA5">
        <f t="shared" si="8"/>
        <v>-6.7730815656709313E-3</v>
      </c>
      <c r="BB5">
        <f t="shared" si="9"/>
        <v>2.1104370533292557E-2</v>
      </c>
    </row>
    <row r="6" spans="1:54" x14ac:dyDescent="0.25">
      <c r="A6">
        <v>10</v>
      </c>
      <c r="B6">
        <v>63.947356704052083</v>
      </c>
      <c r="C6">
        <v>71.69321906208215</v>
      </c>
      <c r="D6">
        <v>4.8325321066778497E-2</v>
      </c>
      <c r="E6">
        <v>0</v>
      </c>
      <c r="F6">
        <v>0</v>
      </c>
      <c r="G6">
        <v>0</v>
      </c>
      <c r="H6">
        <v>0</v>
      </c>
      <c r="I6">
        <v>0</v>
      </c>
      <c r="J6">
        <v>-5.1605038563440854E-3</v>
      </c>
      <c r="K6">
        <v>0</v>
      </c>
      <c r="M6">
        <v>5.1731842569414828E-3</v>
      </c>
      <c r="N6">
        <v>5.1731842569414828E-3</v>
      </c>
      <c r="O6">
        <v>0</v>
      </c>
      <c r="P6">
        <v>1.0359048914480364E-2</v>
      </c>
      <c r="Q6">
        <v>0</v>
      </c>
      <c r="R6">
        <v>0</v>
      </c>
      <c r="S6">
        <v>1.0346368513882966E-2</v>
      </c>
      <c r="T6">
        <v>1.8976795875850366E-2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-3.4445627044285233E-3</v>
      </c>
      <c r="AD6">
        <v>-3.4445627044285233E-3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1.0346368513882966E-2</v>
      </c>
      <c r="AM6">
        <v>0</v>
      </c>
      <c r="AN6">
        <v>0</v>
      </c>
      <c r="AQ6">
        <f t="shared" si="0"/>
        <v>2.4162660533389245E-2</v>
      </c>
      <c r="AS6">
        <f t="shared" si="1"/>
        <v>0</v>
      </c>
      <c r="AT6">
        <f t="shared" si="2"/>
        <v>-5.1605038563440854E-3</v>
      </c>
      <c r="AU6">
        <f t="shared" si="3"/>
        <v>0</v>
      </c>
      <c r="AV6">
        <f t="shared" si="4"/>
        <v>6.9144862100518406E-3</v>
      </c>
      <c r="AW6">
        <f t="shared" si="5"/>
        <v>1.2074990066395924E-2</v>
      </c>
      <c r="AY6">
        <f t="shared" si="6"/>
        <v>6.9144862100518388E-3</v>
      </c>
      <c r="AZ6">
        <f t="shared" si="7"/>
        <v>2.5891282085902204E-2</v>
      </c>
      <c r="BA6">
        <f t="shared" si="8"/>
        <v>0</v>
      </c>
      <c r="BB6">
        <f t="shared" si="9"/>
        <v>1.2074990066395924E-2</v>
      </c>
    </row>
    <row r="7" spans="1:54" x14ac:dyDescent="0.25">
      <c r="A7">
        <v>15</v>
      </c>
      <c r="B7">
        <v>59.022180725123107</v>
      </c>
      <c r="C7">
        <v>66.72827028598725</v>
      </c>
      <c r="D7">
        <v>0.28670668378835296</v>
      </c>
      <c r="E7">
        <v>0</v>
      </c>
      <c r="F7">
        <v>4.1438096269223717E-3</v>
      </c>
      <c r="G7">
        <v>4.1438096269223717E-3</v>
      </c>
      <c r="H7">
        <v>4.1438096269223717E-3</v>
      </c>
      <c r="I7">
        <v>-2.941201649451471E-3</v>
      </c>
      <c r="J7">
        <v>1.0692835208786543E-2</v>
      </c>
      <c r="K7">
        <v>0</v>
      </c>
      <c r="M7">
        <v>0</v>
      </c>
      <c r="N7">
        <v>4.1438096269223717E-3</v>
      </c>
      <c r="O7">
        <v>-2.941201649451471E-3</v>
      </c>
      <c r="P7">
        <v>2.9137303976908165E-2</v>
      </c>
      <c r="Q7">
        <v>8.2876192538447434E-3</v>
      </c>
      <c r="R7">
        <v>4.1438096269223717E-3</v>
      </c>
      <c r="S7">
        <v>8.9542415368059729E-3</v>
      </c>
      <c r="T7">
        <v>0.21400078010488585</v>
      </c>
      <c r="V7">
        <v>0</v>
      </c>
      <c r="W7">
        <v>0</v>
      </c>
      <c r="X7">
        <v>-1.1764806597805884E-2</v>
      </c>
      <c r="Y7">
        <v>0</v>
      </c>
      <c r="Z7">
        <v>0</v>
      </c>
      <c r="AA7">
        <v>0</v>
      </c>
      <c r="AB7">
        <v>4.1438096269223717E-3</v>
      </c>
      <c r="AC7">
        <v>0</v>
      </c>
      <c r="AD7">
        <v>5.3464176043932716E-3</v>
      </c>
      <c r="AE7">
        <v>0</v>
      </c>
      <c r="AF7">
        <v>0</v>
      </c>
      <c r="AG7">
        <v>1.2026079774709005E-3</v>
      </c>
      <c r="AH7">
        <v>-5.3598569450966993E-4</v>
      </c>
      <c r="AI7">
        <v>0</v>
      </c>
      <c r="AJ7">
        <v>0</v>
      </c>
      <c r="AK7">
        <v>5.3464176043932716E-3</v>
      </c>
      <c r="AM7">
        <v>-2.941201649451471E-3</v>
      </c>
      <c r="AN7">
        <v>0</v>
      </c>
      <c r="AQ7">
        <f t="shared" si="0"/>
        <v>6.3621025558209615E-2</v>
      </c>
      <c r="AS7">
        <f t="shared" si="1"/>
        <v>5.3464176043932724E-3</v>
      </c>
      <c r="AT7">
        <f t="shared" si="2"/>
        <v>7.7516335593350721E-3</v>
      </c>
      <c r="AU7">
        <f t="shared" si="3"/>
        <v>0</v>
      </c>
      <c r="AV7">
        <f t="shared" si="4"/>
        <v>3.4483721581301439E-2</v>
      </c>
      <c r="AW7">
        <f t="shared" si="5"/>
        <v>1.1895443186257444E-2</v>
      </c>
      <c r="AY7">
        <f t="shared" si="6"/>
        <v>3.4483721581301433E-2</v>
      </c>
      <c r="AZ7">
        <f t="shared" si="7"/>
        <v>0.23618370939387176</v>
      </c>
      <c r="BA7">
        <f t="shared" si="8"/>
        <v>4.1438096269223717E-3</v>
      </c>
      <c r="BB7">
        <f t="shared" si="9"/>
        <v>1.1895443186257444E-2</v>
      </c>
    </row>
    <row r="8" spans="1:54" x14ac:dyDescent="0.25">
      <c r="A8">
        <v>20</v>
      </c>
      <c r="B8">
        <v>54.3918092858177</v>
      </c>
      <c r="C8">
        <v>61.85445903447917</v>
      </c>
      <c r="D8">
        <v>0.36659340617576958</v>
      </c>
      <c r="E8">
        <v>0</v>
      </c>
      <c r="F8">
        <v>9.214085417972355E-3</v>
      </c>
      <c r="G8">
        <v>-3.5998886079682481E-3</v>
      </c>
      <c r="H8">
        <v>0</v>
      </c>
      <c r="I8">
        <v>7.4141411139882294E-3</v>
      </c>
      <c r="J8">
        <v>-5.7842630491446092E-4</v>
      </c>
      <c r="K8">
        <v>0</v>
      </c>
      <c r="M8">
        <v>0</v>
      </c>
      <c r="N8">
        <v>0</v>
      </c>
      <c r="O8">
        <v>0</v>
      </c>
      <c r="P8">
        <v>1.7700046022219255E-2</v>
      </c>
      <c r="Q8">
        <v>4.6070427089861775E-3</v>
      </c>
      <c r="R8">
        <v>3.0449354658919119E-2</v>
      </c>
      <c r="S8">
        <v>1.1228393620008211E-2</v>
      </c>
      <c r="T8">
        <v>0.29290109056232022</v>
      </c>
      <c r="V8">
        <v>0</v>
      </c>
      <c r="W8">
        <v>0</v>
      </c>
      <c r="X8">
        <v>-1.3392400330855063E-2</v>
      </c>
      <c r="Y8">
        <v>0</v>
      </c>
      <c r="Z8">
        <v>1.0071541010179292E-3</v>
      </c>
      <c r="AA8">
        <v>9.214085417972355E-3</v>
      </c>
      <c r="AB8">
        <v>-1.7999443039841241E-3</v>
      </c>
      <c r="AC8">
        <v>0</v>
      </c>
      <c r="AD8">
        <v>-5.3998329119523715E-3</v>
      </c>
      <c r="AE8">
        <v>0</v>
      </c>
      <c r="AF8">
        <v>0</v>
      </c>
      <c r="AG8">
        <v>0</v>
      </c>
      <c r="AH8">
        <v>2.1436389805173442E-4</v>
      </c>
      <c r="AI8">
        <v>0</v>
      </c>
      <c r="AJ8">
        <v>0</v>
      </c>
      <c r="AK8">
        <v>4.6070427089861775E-3</v>
      </c>
      <c r="AM8">
        <v>2.8070984050020528E-3</v>
      </c>
      <c r="AN8">
        <v>0</v>
      </c>
      <c r="AQ8">
        <f t="shared" si="0"/>
        <v>7.6434748629210653E-2</v>
      </c>
      <c r="AS8">
        <f t="shared" si="1"/>
        <v>-1.7999443039841241E-3</v>
      </c>
      <c r="AT8">
        <f t="shared" si="2"/>
        <v>-5.7842630491446092E-4</v>
      </c>
      <c r="AU8">
        <f t="shared" si="3"/>
        <v>1.0071541010179292E-3</v>
      </c>
      <c r="AV8">
        <f t="shared" si="4"/>
        <v>1.2300213110266883E-2</v>
      </c>
      <c r="AW8">
        <f t="shared" si="5"/>
        <v>2.9656564455952921E-2</v>
      </c>
      <c r="AY8">
        <f t="shared" si="6"/>
        <v>1.3457065720095803E-2</v>
      </c>
      <c r="AZ8">
        <f t="shared" si="7"/>
        <v>0.29202326723978378</v>
      </c>
      <c r="BA8">
        <f t="shared" si="8"/>
        <v>3.1456508759937045E-2</v>
      </c>
      <c r="BB8">
        <f t="shared" si="9"/>
        <v>2.9656564455952921E-2</v>
      </c>
    </row>
    <row r="9" spans="1:54" x14ac:dyDescent="0.25">
      <c r="A9">
        <v>25</v>
      </c>
      <c r="B9">
        <v>49.857684192834142</v>
      </c>
      <c r="C9">
        <v>57.008252504897271</v>
      </c>
      <c r="D9">
        <v>0.52712393705569083</v>
      </c>
      <c r="E9">
        <v>0</v>
      </c>
      <c r="F9">
        <v>1.353793968856961E-2</v>
      </c>
      <c r="G9">
        <v>2.1069780170123002E-3</v>
      </c>
      <c r="H9">
        <v>-2.4056685458442358E-3</v>
      </c>
      <c r="I9">
        <v>1.8050586251426144E-2</v>
      </c>
      <c r="J9">
        <v>1.5346227176749973E-2</v>
      </c>
      <c r="K9">
        <v>4.5126465628565361E-3</v>
      </c>
      <c r="M9">
        <v>-1.2028342729221179E-3</v>
      </c>
      <c r="N9">
        <v>1.353793968856961E-2</v>
      </c>
      <c r="O9">
        <v>0</v>
      </c>
      <c r="P9">
        <v>3.701338840453685E-2</v>
      </c>
      <c r="Q9">
        <v>3.3098122899344181E-3</v>
      </c>
      <c r="R9">
        <v>2.0157564268438444E-2</v>
      </c>
      <c r="S9">
        <v>5.5055902498368628E-2</v>
      </c>
      <c r="T9">
        <v>0.25752761676924885</v>
      </c>
      <c r="V9">
        <v>0</v>
      </c>
      <c r="W9">
        <v>0</v>
      </c>
      <c r="X9">
        <v>-1.3529867530975237E-2</v>
      </c>
      <c r="Y9">
        <v>4.5126465628565361E-3</v>
      </c>
      <c r="Z9">
        <v>2.2563232814282682E-2</v>
      </c>
      <c r="AA9">
        <v>0</v>
      </c>
      <c r="AB9">
        <v>7.8224588527909551E-3</v>
      </c>
      <c r="AC9">
        <v>-1.2028342729221179E-3</v>
      </c>
      <c r="AD9">
        <v>2.1360398541360563E-2</v>
      </c>
      <c r="AE9">
        <v>0</v>
      </c>
      <c r="AF9">
        <v>1.564491770558191E-2</v>
      </c>
      <c r="AG9">
        <v>6.6196245798688363E-3</v>
      </c>
      <c r="AH9">
        <v>5.4248624645410921E-3</v>
      </c>
      <c r="AI9">
        <v>4.5126465628565361E-3</v>
      </c>
      <c r="AJ9">
        <v>0</v>
      </c>
      <c r="AK9">
        <v>1.353793968856961E-2</v>
      </c>
      <c r="AM9">
        <v>3.3098122899344181E-3</v>
      </c>
      <c r="AN9">
        <v>0</v>
      </c>
      <c r="AQ9">
        <f t="shared" si="0"/>
        <v>0.20610443356242975</v>
      </c>
      <c r="AS9">
        <f t="shared" si="1"/>
        <v>1.4442083432659791E-2</v>
      </c>
      <c r="AT9">
        <f t="shared" si="2"/>
        <v>1.9858873739606507E-2</v>
      </c>
      <c r="AU9">
        <f t="shared" si="3"/>
        <v>3.8208150519864592E-2</v>
      </c>
      <c r="AV9">
        <f t="shared" si="4"/>
        <v>5.8373786945897413E-2</v>
      </c>
      <c r="AW9">
        <f t="shared" si="5"/>
        <v>5.0244565406680146E-2</v>
      </c>
      <c r="AY9">
        <f t="shared" si="6"/>
        <v>0.10500177737621685</v>
      </c>
      <c r="AZ9">
        <f t="shared" si="7"/>
        <v>0.30779639864871211</v>
      </c>
      <c r="BA9">
        <f t="shared" si="8"/>
        <v>5.8365714788303033E-2</v>
      </c>
      <c r="BB9">
        <f t="shared" si="9"/>
        <v>5.475721196953668E-2</v>
      </c>
    </row>
    <row r="10" spans="1:54" x14ac:dyDescent="0.25">
      <c r="A10">
        <v>30</v>
      </c>
      <c r="B10">
        <v>45.431577602829719</v>
      </c>
      <c r="C10">
        <v>52.117115100719865</v>
      </c>
      <c r="D10">
        <v>0.51728305197166835</v>
      </c>
      <c r="E10">
        <v>0</v>
      </c>
      <c r="F10">
        <v>4.3527763470597881E-3</v>
      </c>
      <c r="G10">
        <v>1.1785727437230642E-2</v>
      </c>
      <c r="H10">
        <v>0</v>
      </c>
      <c r="I10">
        <v>4.8877478822734032E-3</v>
      </c>
      <c r="J10">
        <v>9.5728372310253142E-3</v>
      </c>
      <c r="K10">
        <v>4.3527763470597881E-3</v>
      </c>
      <c r="M10">
        <v>9.2405242293331913E-3</v>
      </c>
      <c r="N10">
        <v>1.3058329041179366E-2</v>
      </c>
      <c r="O10">
        <v>4.3527763470597881E-3</v>
      </c>
      <c r="P10">
        <v>3.9839613126922337E-2</v>
      </c>
      <c r="Q10">
        <v>1.0513125833281917E-2</v>
      </c>
      <c r="R10">
        <v>5.0960714560768734E-2</v>
      </c>
      <c r="S10">
        <v>9.7900965776169815E-2</v>
      </c>
      <c r="T10">
        <v>0.18930926906442536</v>
      </c>
      <c r="V10">
        <v>1.4865902180341705E-2</v>
      </c>
      <c r="W10">
        <v>4.3527763470597881E-3</v>
      </c>
      <c r="X10">
        <v>-6.030695018051503E-3</v>
      </c>
      <c r="Y10">
        <v>0</v>
      </c>
      <c r="Z10">
        <v>1.7411105388239152E-2</v>
      </c>
      <c r="AA10">
        <v>4.3527763470597881E-3</v>
      </c>
      <c r="AB10">
        <v>1.1785727437230642E-2</v>
      </c>
      <c r="AC10">
        <v>4.3527763470597881E-3</v>
      </c>
      <c r="AD10">
        <v>6.1603494862221275E-3</v>
      </c>
      <c r="AE10">
        <v>0</v>
      </c>
      <c r="AF10">
        <v>1.8075731391623395E-3</v>
      </c>
      <c r="AG10">
        <v>6.1603494862221275E-3</v>
      </c>
      <c r="AH10">
        <v>-1.7816422455282144E-2</v>
      </c>
      <c r="AI10">
        <v>1.1785727437230642E-2</v>
      </c>
      <c r="AJ10">
        <v>-2.5452032078974495E-3</v>
      </c>
      <c r="AK10">
        <v>1.1785727437230642E-2</v>
      </c>
      <c r="AM10">
        <v>0</v>
      </c>
      <c r="AN10">
        <v>0</v>
      </c>
      <c r="AQ10">
        <f t="shared" si="0"/>
        <v>0.21729015068876617</v>
      </c>
      <c r="AS10">
        <f t="shared" si="1"/>
        <v>1.7946076923452771E-2</v>
      </c>
      <c r="AT10">
        <f t="shared" si="2"/>
        <v>2.2631166272204677E-2</v>
      </c>
      <c r="AU10">
        <f t="shared" si="3"/>
        <v>1.9218678527401493E-2</v>
      </c>
      <c r="AV10">
        <f t="shared" si="4"/>
        <v>4.5999962613144464E-2</v>
      </c>
      <c r="AW10">
        <f t="shared" si="5"/>
        <v>5.9998580256580433E-2</v>
      </c>
      <c r="AY10">
        <f t="shared" si="6"/>
        <v>0.18126834237369008</v>
      </c>
      <c r="AZ10">
        <f t="shared" si="7"/>
        <v>0.21146211420423616</v>
      </c>
      <c r="BA10">
        <f t="shared" si="8"/>
        <v>7.0179393088170228E-2</v>
      </c>
      <c r="BB10">
        <f t="shared" si="9"/>
        <v>5.9998580256580433E-2</v>
      </c>
    </row>
    <row r="11" spans="1:54" x14ac:dyDescent="0.25">
      <c r="A11">
        <v>35</v>
      </c>
      <c r="B11">
        <v>41.034240893432539</v>
      </c>
      <c r="C11">
        <v>47.264644581870918</v>
      </c>
      <c r="D11">
        <v>0.49734404148875572</v>
      </c>
      <c r="E11">
        <v>0</v>
      </c>
      <c r="F11">
        <v>3.8651138003644621E-3</v>
      </c>
      <c r="G11">
        <v>3.8651138003644621E-3</v>
      </c>
      <c r="H11">
        <v>-2.8668603755807294E-3</v>
      </c>
      <c r="I11">
        <v>4.8633672251481956E-3</v>
      </c>
      <c r="J11">
        <v>2.9743280012666268E-2</v>
      </c>
      <c r="K11">
        <v>1.4027025013667484E-2</v>
      </c>
      <c r="M11">
        <v>-1.0469188077539181E-2</v>
      </c>
      <c r="N11">
        <v>3.4786024203280155E-2</v>
      </c>
      <c r="O11">
        <v>1.259359482587712E-2</v>
      </c>
      <c r="P11">
        <v>1.528107823599216E-2</v>
      </c>
      <c r="Q11">
        <v>6.8598740747156609E-3</v>
      </c>
      <c r="R11">
        <v>3.2917417252483157E-2</v>
      </c>
      <c r="S11">
        <v>0.12967316216036517</v>
      </c>
      <c r="T11">
        <v>8.5160403506788648E-2</v>
      </c>
      <c r="V11">
        <v>1.4027025013667484E-2</v>
      </c>
      <c r="W11">
        <v>0</v>
      </c>
      <c r="X11">
        <v>7.9860273982698647E-3</v>
      </c>
      <c r="Y11">
        <v>0</v>
      </c>
      <c r="Z11">
        <v>2.5622366414760869E-2</v>
      </c>
      <c r="AA11">
        <v>1.259359482587712E-2</v>
      </c>
      <c r="AB11">
        <v>1.7892138814031944E-2</v>
      </c>
      <c r="AC11">
        <v>3.8651138003644621E-3</v>
      </c>
      <c r="AD11">
        <v>2.4316836125740978E-3</v>
      </c>
      <c r="AE11">
        <v>0</v>
      </c>
      <c r="AF11">
        <v>3.8651138003644621E-3</v>
      </c>
      <c r="AG11">
        <v>1.7892138814031944E-2</v>
      </c>
      <c r="AH11">
        <v>-8.4726812279717172E-3</v>
      </c>
      <c r="AI11">
        <v>6.2967974129385599E-3</v>
      </c>
      <c r="AJ11">
        <v>-3.3020371385873593E-3</v>
      </c>
      <c r="AK11">
        <v>5.8616206499319283E-3</v>
      </c>
      <c r="AM11">
        <v>2.6620619839544606E-2</v>
      </c>
      <c r="AN11">
        <v>3.8651138003644621E-3</v>
      </c>
      <c r="AQ11">
        <f t="shared" si="0"/>
        <v>0.22688902959663393</v>
      </c>
      <c r="AS11">
        <f t="shared" si="1"/>
        <v>3.5784277628063889E-2</v>
      </c>
      <c r="AT11">
        <f t="shared" si="2"/>
        <v>5.6363899852210866E-2</v>
      </c>
      <c r="AU11">
        <f t="shared" si="3"/>
        <v>2.9487480215125331E-2</v>
      </c>
      <c r="AV11">
        <f t="shared" si="4"/>
        <v>1.7712761848566259E-2</v>
      </c>
      <c r="AW11">
        <f t="shared" si="5"/>
        <v>5.505836956319099E-2</v>
      </c>
      <c r="AY11">
        <f t="shared" si="6"/>
        <v>0.28135937673266775</v>
      </c>
      <c r="AZ11">
        <f t="shared" si="7"/>
        <v>0.10238651152565305</v>
      </c>
      <c r="BA11">
        <f t="shared" si="8"/>
        <v>6.2404897467608481E-2</v>
      </c>
      <c r="BB11">
        <f t="shared" si="9"/>
        <v>5.505836956319099E-2</v>
      </c>
    </row>
    <row r="12" spans="1:54" x14ac:dyDescent="0.25">
      <c r="A12">
        <v>40</v>
      </c>
      <c r="B12">
        <v>36.671715091747643</v>
      </c>
      <c r="C12">
        <v>42.468634047112786</v>
      </c>
      <c r="D12">
        <v>0.46217094200431008</v>
      </c>
      <c r="E12">
        <v>0</v>
      </c>
      <c r="F12">
        <v>6.7305662464424544E-3</v>
      </c>
      <c r="G12">
        <v>0</v>
      </c>
      <c r="H12">
        <v>1.8677310383457652E-3</v>
      </c>
      <c r="I12">
        <v>1.0095849369663682E-2</v>
      </c>
      <c r="J12">
        <v>3.2979380392442336E-3</v>
      </c>
      <c r="K12">
        <v>2.5794891854364663E-2</v>
      </c>
      <c r="M12">
        <v>-7.5719417793485596E-4</v>
      </c>
      <c r="N12">
        <v>2.2429608731143431E-2</v>
      </c>
      <c r="O12">
        <v>-4.5094925256206368E-3</v>
      </c>
      <c r="P12">
        <v>2.5912526742921209E-3</v>
      </c>
      <c r="Q12">
        <v>2.5424712900894354E-2</v>
      </c>
      <c r="R12">
        <v>5.8320349955171776E-2</v>
      </c>
      <c r="S12">
        <v>9.1905836103407051E-2</v>
      </c>
      <c r="T12">
        <v>3.1768263922872256E-2</v>
      </c>
      <c r="V12">
        <v>2.6080889452863719E-3</v>
      </c>
      <c r="W12">
        <v>1.0836207276604289E-2</v>
      </c>
      <c r="X12">
        <v>4.6339933276168081E-2</v>
      </c>
      <c r="Y12">
        <v>1.0095849369663682E-2</v>
      </c>
      <c r="Z12">
        <v>1.3461132492884909E-2</v>
      </c>
      <c r="AA12">
        <v>1.3461132492884909E-2</v>
      </c>
      <c r="AB12">
        <v>1.3831311446355212E-2</v>
      </c>
      <c r="AC12">
        <v>5.6031931150372959E-3</v>
      </c>
      <c r="AD12">
        <v>-1.4975520848754618E-3</v>
      </c>
      <c r="AE12">
        <v>0</v>
      </c>
      <c r="AF12">
        <v>8.9684762382585236E-3</v>
      </c>
      <c r="AG12">
        <v>1.7936952476517047E-2</v>
      </c>
      <c r="AH12">
        <v>-7.8747756488418627E-3</v>
      </c>
      <c r="AI12">
        <v>1.1963580408009447E-2</v>
      </c>
      <c r="AJ12">
        <v>1.3074117268420355E-2</v>
      </c>
      <c r="AK12">
        <v>8.9684762382585236E-3</v>
      </c>
      <c r="AM12">
        <v>1.9434504561392507E-2</v>
      </c>
      <c r="AN12">
        <v>0</v>
      </c>
      <c r="AQ12">
        <f t="shared" si="0"/>
        <v>0.26008581090949723</v>
      </c>
      <c r="AS12">
        <f t="shared" si="1"/>
        <v>3.1768263922872256E-2</v>
      </c>
      <c r="AT12">
        <f t="shared" si="2"/>
        <v>3.5419544644592543E-2</v>
      </c>
      <c r="AU12">
        <f t="shared" si="3"/>
        <v>2.2429608731143434E-2</v>
      </c>
      <c r="AV12">
        <f t="shared" si="4"/>
        <v>1.0937005894166591E-3</v>
      </c>
      <c r="AW12">
        <f t="shared" si="5"/>
        <v>9.0441956560520093E-2</v>
      </c>
      <c r="AY12">
        <f t="shared" si="6"/>
        <v>0.21515924836323336</v>
      </c>
      <c r="AZ12">
        <f t="shared" si="7"/>
        <v>7.1327122139615132E-2</v>
      </c>
      <c r="BA12">
        <f t="shared" si="8"/>
        <v>8.074995868631521E-2</v>
      </c>
      <c r="BB12">
        <f t="shared" si="9"/>
        <v>0.10053780593018377</v>
      </c>
    </row>
    <row r="13" spans="1:54" x14ac:dyDescent="0.25">
      <c r="A13">
        <v>45</v>
      </c>
      <c r="B13">
        <v>32.381778343439386</v>
      </c>
      <c r="C13">
        <v>37.790183798095185</v>
      </c>
      <c r="D13">
        <v>0.50011913671227959</v>
      </c>
      <c r="E13">
        <v>0</v>
      </c>
      <c r="F13">
        <v>4.8366870451403369E-3</v>
      </c>
      <c r="G13">
        <v>-1.443913867900323E-3</v>
      </c>
      <c r="H13">
        <v>-1.443913867900323E-3</v>
      </c>
      <c r="I13">
        <v>9.9863635657676583E-3</v>
      </c>
      <c r="J13">
        <v>1.7176633255453409E-2</v>
      </c>
      <c r="K13">
        <v>3.3351863874542996E-2</v>
      </c>
      <c r="M13">
        <v>-1.8891913792238802E-2</v>
      </c>
      <c r="N13">
        <v>1.419707165993403E-2</v>
      </c>
      <c r="O13">
        <v>1.3066147267520692E-2</v>
      </c>
      <c r="P13">
        <v>7.4824477618717798E-3</v>
      </c>
      <c r="Q13">
        <v>9.2393511052590895E-3</v>
      </c>
      <c r="R13">
        <v>3.0777025614229334E-2</v>
      </c>
      <c r="S13">
        <v>0.1919526454812954</v>
      </c>
      <c r="T13">
        <v>1.8841802739121984E-2</v>
      </c>
      <c r="V13">
        <v>1.3379136743007678E-2</v>
      </c>
      <c r="W13">
        <v>3.222093948212966E-2</v>
      </c>
      <c r="X13">
        <v>2.6445284010528362E-2</v>
      </c>
      <c r="Y13">
        <v>2.5748382603136616E-3</v>
      </c>
      <c r="Z13">
        <v>3.027208017278997E-2</v>
      </c>
      <c r="AA13">
        <v>1.802386782219563E-2</v>
      </c>
      <c r="AB13">
        <v>1.4510061135421014E-2</v>
      </c>
      <c r="AC13">
        <v>5.0494544143936794E-4</v>
      </c>
      <c r="AD13">
        <v>8.1793491692635351E-4</v>
      </c>
      <c r="AE13">
        <v>0</v>
      </c>
      <c r="AF13">
        <v>2.2618487848266771E-3</v>
      </c>
      <c r="AG13">
        <v>2.6758273486015356E-2</v>
      </c>
      <c r="AH13">
        <v>-1.8770880282704204E-2</v>
      </c>
      <c r="AI13">
        <v>3.0797837017530307E-3</v>
      </c>
      <c r="AJ13">
        <v>1.9488593093396915E-3</v>
      </c>
      <c r="AK13">
        <v>1.0491309007207029E-2</v>
      </c>
      <c r="AM13">
        <v>6.4725568789930459E-3</v>
      </c>
      <c r="AN13">
        <v>0</v>
      </c>
      <c r="AQ13">
        <f t="shared" si="0"/>
        <v>0.18672355825773537</v>
      </c>
      <c r="AS13">
        <f t="shared" si="1"/>
        <v>4.1268334621436371E-2</v>
      </c>
      <c r="AT13">
        <f t="shared" si="2"/>
        <v>9.5815583879646754E-2</v>
      </c>
      <c r="AU13">
        <f t="shared" si="3"/>
        <v>3.2533928957616649E-2</v>
      </c>
      <c r="AV13">
        <f t="shared" si="4"/>
        <v>8.3003826787981325E-3</v>
      </c>
      <c r="AW13">
        <f t="shared" si="5"/>
        <v>3.3564631243796342E-2</v>
      </c>
      <c r="AY13">
        <f t="shared" si="6"/>
        <v>0.36635706893201869</v>
      </c>
      <c r="AZ13">
        <f t="shared" si="7"/>
        <v>3.4816589145744273E-2</v>
      </c>
      <c r="BA13">
        <f t="shared" si="8"/>
        <v>6.3310954571845976E-2</v>
      </c>
      <c r="BB13">
        <f t="shared" si="9"/>
        <v>3.6139469504110004E-2</v>
      </c>
    </row>
    <row r="14" spans="1:54" x14ac:dyDescent="0.25">
      <c r="A14">
        <v>50</v>
      </c>
      <c r="B14">
        <v>28.295639270432545</v>
      </c>
      <c r="C14">
        <v>33.301843928811579</v>
      </c>
      <c r="D14">
        <v>0.81292952280468744</v>
      </c>
      <c r="E14">
        <v>0</v>
      </c>
      <c r="F14">
        <v>7.0707764800133641E-3</v>
      </c>
      <c r="G14">
        <v>0</v>
      </c>
      <c r="H14">
        <v>-2.5968376023783094E-3</v>
      </c>
      <c r="I14">
        <v>-1.0090775641553597E-3</v>
      </c>
      <c r="J14">
        <v>7.6999128322887217E-2</v>
      </c>
      <c r="K14">
        <v>4.3003341354147781E-2</v>
      </c>
      <c r="M14">
        <v>1.6886677946384866E-2</v>
      </c>
      <c r="N14">
        <v>2.2800089478263043E-2</v>
      </c>
      <c r="O14">
        <v>2.9655668413232524E-2</v>
      </c>
      <c r="P14">
        <v>1.0609781485482972E-2</v>
      </c>
      <c r="Q14">
        <v>2.0492593112918525E-2</v>
      </c>
      <c r="R14">
        <v>2.1575814369063803E-2</v>
      </c>
      <c r="S14">
        <v>0.30593495697768314</v>
      </c>
      <c r="T14">
        <v>1.6233851780327359E-2</v>
      </c>
      <c r="V14">
        <v>4.1126240078891027E-2</v>
      </c>
      <c r="W14">
        <v>6.097324055667791E-2</v>
      </c>
      <c r="X14">
        <v>-3.4576277825538494E-3</v>
      </c>
      <c r="Y14">
        <v>1.5877600382229499E-3</v>
      </c>
      <c r="Z14">
        <v>1.0899122722516766E-2</v>
      </c>
      <c r="AA14">
        <v>1.1255374120614624E-2</v>
      </c>
      <c r="AB14">
        <v>3.1673823541543245E-2</v>
      </c>
      <c r="AC14">
        <v>7.0707764800133641E-3</v>
      </c>
      <c r="AD14">
        <v>-1.802957583266835E-3</v>
      </c>
      <c r="AE14">
        <v>0</v>
      </c>
      <c r="AF14">
        <v>2.070779065796241E-2</v>
      </c>
      <c r="AG14">
        <v>3.4634146072945259E-2</v>
      </c>
      <c r="AH14">
        <v>-3.0272326924660796E-3</v>
      </c>
      <c r="AI14">
        <v>1.2843134158837572E-2</v>
      </c>
      <c r="AJ14">
        <v>1.9512449672466554E-3</v>
      </c>
      <c r="AK14">
        <v>4.2587413325911715E-3</v>
      </c>
      <c r="AM14">
        <v>8.8068239022161352E-3</v>
      </c>
      <c r="AN14">
        <v>5.7723576788242092E-3</v>
      </c>
      <c r="AQ14">
        <f t="shared" si="0"/>
        <v>0.32161182687672052</v>
      </c>
      <c r="AS14">
        <f t="shared" si="1"/>
        <v>6.630796961448851E-2</v>
      </c>
      <c r="AT14">
        <f t="shared" si="2"/>
        <v>0.21063137864694542</v>
      </c>
      <c r="AU14">
        <f t="shared" si="3"/>
        <v>3.1606913380479176E-2</v>
      </c>
      <c r="AV14">
        <f t="shared" si="4"/>
        <v>8.806823902216137E-3</v>
      </c>
      <c r="AW14">
        <f t="shared" si="5"/>
        <v>7.2309991900208301E-2</v>
      </c>
      <c r="AY14">
        <f t="shared" si="6"/>
        <v>0.67436400438920308</v>
      </c>
      <c r="AZ14">
        <f t="shared" si="7"/>
        <v>1.8555815207523568E-2</v>
      </c>
      <c r="BA14">
        <f t="shared" si="8"/>
        <v>5.3182727749542982E-2</v>
      </c>
      <c r="BB14">
        <f t="shared" si="9"/>
        <v>7.3897751938431247E-2</v>
      </c>
    </row>
    <row r="15" spans="1:54" x14ac:dyDescent="0.25">
      <c r="A15">
        <v>55</v>
      </c>
      <c r="B15">
        <v>24.654569224610356</v>
      </c>
      <c r="C15">
        <v>28.953275774836072</v>
      </c>
      <c r="D15">
        <v>0.93115782567104211</v>
      </c>
      <c r="E15">
        <v>0</v>
      </c>
      <c r="F15">
        <v>3.7166230824834117E-3</v>
      </c>
      <c r="G15">
        <v>0</v>
      </c>
      <c r="H15">
        <v>-1.1886923525147499E-3</v>
      </c>
      <c r="I15">
        <v>1.0999323222511074E-2</v>
      </c>
      <c r="J15">
        <v>0.16536724880752171</v>
      </c>
      <c r="K15">
        <v>3.7707782351612019E-2</v>
      </c>
      <c r="M15">
        <v>1.0758863745611498E-2</v>
      </c>
      <c r="N15">
        <v>4.6675769644952118E-2</v>
      </c>
      <c r="O15">
        <v>2.9386935884008765E-2</v>
      </c>
      <c r="P15">
        <v>1.0066766193894435E-2</v>
      </c>
      <c r="Q15">
        <v>2.0915543391466354E-2</v>
      </c>
      <c r="R15">
        <v>4.4493887690841991E-2</v>
      </c>
      <c r="S15">
        <v>0.26621266683537159</v>
      </c>
      <c r="T15">
        <v>8.6219385174815741E-3</v>
      </c>
      <c r="V15">
        <v>3.364511049327007E-2</v>
      </c>
      <c r="W15">
        <v>6.8344043161114268E-2</v>
      </c>
      <c r="X15">
        <v>3.5211203315640431E-3</v>
      </c>
      <c r="Y15">
        <v>4.9053154349981611E-3</v>
      </c>
      <c r="Z15">
        <v>2.8348789556433173E-2</v>
      </c>
      <c r="AA15">
        <v>6.5906025883106026E-3</v>
      </c>
      <c r="AB15">
        <v>2.1306548893305088E-2</v>
      </c>
      <c r="AC15">
        <v>1.9621261739992645E-2</v>
      </c>
      <c r="AD15">
        <v>8.4264357665622084E-4</v>
      </c>
      <c r="AE15">
        <v>0</v>
      </c>
      <c r="AF15">
        <v>8.275889741623044E-3</v>
      </c>
      <c r="AG15">
        <v>5.1084490279152593E-2</v>
      </c>
      <c r="AH15">
        <v>-1.4610357006035527E-2</v>
      </c>
      <c r="AI15">
        <v>1.3181205176621205E-2</v>
      </c>
      <c r="AJ15">
        <v>-5.4155152677789738E-4</v>
      </c>
      <c r="AK15">
        <v>2.3337884822476059E-2</v>
      </c>
      <c r="AM15">
        <v>8.7275278164405338E-3</v>
      </c>
      <c r="AN15">
        <v>8.4264357665622084E-4</v>
      </c>
      <c r="AQ15">
        <f t="shared" si="0"/>
        <v>0.36800631773883646</v>
      </c>
      <c r="AS15">
        <f t="shared" si="1"/>
        <v>7.2391039172457677E-2</v>
      </c>
      <c r="AT15">
        <f t="shared" si="2"/>
        <v>0.30080601020425674</v>
      </c>
      <c r="AU15">
        <f t="shared" si="3"/>
        <v>3.6624679298056219E-2</v>
      </c>
      <c r="AV15">
        <f t="shared" si="4"/>
        <v>1.0909409770550656E-2</v>
      </c>
      <c r="AW15">
        <f t="shared" si="5"/>
        <v>9.6045691891810614E-2</v>
      </c>
      <c r="AY15">
        <f t="shared" si="6"/>
        <v>0.76026740148176719</v>
      </c>
      <c r="AZ15">
        <f t="shared" si="7"/>
        <v>8.442111613560746E-3</v>
      </c>
      <c r="BA15">
        <f t="shared" si="8"/>
        <v>8.1118566988898216E-2</v>
      </c>
      <c r="BB15">
        <f t="shared" si="9"/>
        <v>0.10095100732680877</v>
      </c>
    </row>
    <row r="16" spans="1:54" x14ac:dyDescent="0.25">
      <c r="A16">
        <v>60</v>
      </c>
      <c r="B16">
        <v>21.338917854142849</v>
      </c>
      <c r="C16">
        <v>24.767385792894181</v>
      </c>
      <c r="D16">
        <v>0.80579421632821058</v>
      </c>
      <c r="E16">
        <v>0</v>
      </c>
      <c r="F16">
        <v>5.2042846407476839E-4</v>
      </c>
      <c r="G16">
        <v>0</v>
      </c>
      <c r="H16">
        <v>-3.3898037298538885E-3</v>
      </c>
      <c r="I16">
        <v>4.7354137142750228E-3</v>
      </c>
      <c r="J16">
        <v>0.1390758836605315</v>
      </c>
      <c r="K16">
        <v>7.5532314424520295E-3</v>
      </c>
      <c r="M16">
        <v>-5.0026466596803038E-3</v>
      </c>
      <c r="N16">
        <v>1.9893434136781202E-2</v>
      </c>
      <c r="O16">
        <v>2.0502940249324392E-2</v>
      </c>
      <c r="P16">
        <v>4.3415830095349965E-3</v>
      </c>
      <c r="Q16">
        <v>2.4450692554119361E-2</v>
      </c>
      <c r="R16">
        <v>2.2026705530682384E-2</v>
      </c>
      <c r="S16">
        <v>0.25563270817977751</v>
      </c>
      <c r="T16">
        <v>9.7755804848216436E-3</v>
      </c>
      <c r="V16">
        <v>2.7498223116835342E-2</v>
      </c>
      <c r="W16">
        <v>9.5392820619776289E-2</v>
      </c>
      <c r="X16">
        <v>1.029600894889641E-2</v>
      </c>
      <c r="Y16">
        <v>3.6054791376570593E-3</v>
      </c>
      <c r="Z16">
        <v>5.1175291688210459E-2</v>
      </c>
      <c r="AA16">
        <v>2.1567540780317027E-4</v>
      </c>
      <c r="AB16">
        <v>2.7587300765303767E-2</v>
      </c>
      <c r="AC16">
        <v>7.1218806268456914E-3</v>
      </c>
      <c r="AD16">
        <v>-3.0475305627159779E-4</v>
      </c>
      <c r="AE16">
        <v>0</v>
      </c>
      <c r="AF16">
        <v>2.028726484152122E-2</v>
      </c>
      <c r="AG16">
        <v>3.470918139214945E-2</v>
      </c>
      <c r="AH16">
        <v>-7.3891135722509741E-3</v>
      </c>
      <c r="AI16">
        <v>1.750696722421053E-2</v>
      </c>
      <c r="AJ16">
        <v>-1.0474164245833265E-2</v>
      </c>
      <c r="AK16">
        <v>1.051168435669958E-2</v>
      </c>
      <c r="AM16">
        <v>1.4028085845888216E-2</v>
      </c>
      <c r="AN16">
        <v>3.9102321939286566E-3</v>
      </c>
      <c r="AQ16">
        <f t="shared" si="0"/>
        <v>0.2609120330422578</v>
      </c>
      <c r="AS16">
        <f t="shared" si="1"/>
        <v>6.2296482157453217E-2</v>
      </c>
      <c r="AT16">
        <f t="shared" si="2"/>
        <v>0.26252487597208424</v>
      </c>
      <c r="AU16">
        <f t="shared" si="3"/>
        <v>7.1462556529731686E-2</v>
      </c>
      <c r="AV16">
        <f t="shared" si="4"/>
        <v>4.0368299532633984E-3</v>
      </c>
      <c r="AW16">
        <f t="shared" si="5"/>
        <v>3.9683753198358179E-2</v>
      </c>
      <c r="AY16">
        <f t="shared" si="6"/>
        <v>0.65941829674389651</v>
      </c>
      <c r="AZ16">
        <f t="shared" si="7"/>
        <v>1.6719305814730478E-2</v>
      </c>
      <c r="BA16">
        <f t="shared" si="8"/>
        <v>9.3489262060414052E-2</v>
      </c>
      <c r="BB16">
        <f t="shared" si="9"/>
        <v>4.328923233601524E-2</v>
      </c>
    </row>
    <row r="17" spans="1:54" x14ac:dyDescent="0.25">
      <c r="A17">
        <v>65</v>
      </c>
      <c r="B17">
        <v>18.084505395866703</v>
      </c>
      <c r="C17">
        <v>20.698770922861147</v>
      </c>
      <c r="D17">
        <v>0.64896705272785871</v>
      </c>
      <c r="E17">
        <v>0</v>
      </c>
      <c r="F17">
        <v>4.6580592865235835E-3</v>
      </c>
      <c r="G17">
        <v>0</v>
      </c>
      <c r="H17">
        <v>6.6543704093194051E-4</v>
      </c>
      <c r="I17">
        <v>5.7793122716735803E-3</v>
      </c>
      <c r="J17">
        <v>0.13312889264119229</v>
      </c>
      <c r="K17">
        <v>1.0086366162336042E-2</v>
      </c>
      <c r="M17">
        <v>-1.0159513663916623E-2</v>
      </c>
      <c r="N17">
        <v>3.0295672237798433E-2</v>
      </c>
      <c r="O17">
        <v>1.2957735422777693E-2</v>
      </c>
      <c r="P17">
        <v>2.3012438538337374E-2</v>
      </c>
      <c r="Q17">
        <v>-6.3377399415557982E-4</v>
      </c>
      <c r="R17">
        <v>6.3399387642485783E-3</v>
      </c>
      <c r="S17">
        <v>0.20090357097190725</v>
      </c>
      <c r="T17">
        <v>1.8915005744388792E-3</v>
      </c>
      <c r="V17">
        <v>3.6357753107766476E-2</v>
      </c>
      <c r="W17">
        <v>4.5459339880085818E-2</v>
      </c>
      <c r="X17">
        <v>1.330874081863881E-3</v>
      </c>
      <c r="Y17">
        <v>1.996311122795821E-3</v>
      </c>
      <c r="Z17">
        <v>2.7109871332285956E-2</v>
      </c>
      <c r="AA17">
        <v>7.1101863535374607E-3</v>
      </c>
      <c r="AB17">
        <v>1.4990620296363801E-2</v>
      </c>
      <c r="AC17">
        <v>1.376455676285686E-2</v>
      </c>
      <c r="AD17">
        <v>0</v>
      </c>
      <c r="AE17">
        <v>0</v>
      </c>
      <c r="AF17">
        <v>1.411556215871798E-2</v>
      </c>
      <c r="AG17">
        <v>4.367756055801781E-2</v>
      </c>
      <c r="AH17">
        <v>-3.5733800521638749E-3</v>
      </c>
      <c r="AI17">
        <v>1.22240615842791E-2</v>
      </c>
      <c r="AJ17">
        <v>8.4410604354013402E-3</v>
      </c>
      <c r="AK17">
        <v>5.6379279725263494E-3</v>
      </c>
      <c r="AM17">
        <v>2.6251744129374721E-3</v>
      </c>
      <c r="AN17">
        <v>-1.2260635335069388E-3</v>
      </c>
      <c r="AQ17">
        <f t="shared" si="0"/>
        <v>0.22257531402035285</v>
      </c>
      <c r="AS17">
        <f t="shared" si="1"/>
        <v>5.8668180854381607E-2</v>
      </c>
      <c r="AT17">
        <f t="shared" si="2"/>
        <v>0.20163233410639186</v>
      </c>
      <c r="AU17">
        <f t="shared" si="3"/>
        <v>4.1225433491003938E-2</v>
      </c>
      <c r="AV17">
        <f t="shared" si="4"/>
        <v>2.3012438538337374E-2</v>
      </c>
      <c r="AW17">
        <f t="shared" si="5"/>
        <v>4.9520198923244121E-2</v>
      </c>
      <c r="AY17">
        <f t="shared" si="6"/>
        <v>0.54098829404694682</v>
      </c>
      <c r="AZ17">
        <f t="shared" si="7"/>
        <v>2.2661433142476258E-2</v>
      </c>
      <c r="BA17">
        <f t="shared" si="8"/>
        <v>4.7565372255252515E-2</v>
      </c>
      <c r="BB17">
        <f t="shared" si="9"/>
        <v>5.1516510046039944E-2</v>
      </c>
    </row>
    <row r="18" spans="1:54" x14ac:dyDescent="0.25">
      <c r="A18">
        <v>70</v>
      </c>
      <c r="B18">
        <v>15.042563080974089</v>
      </c>
      <c r="C18">
        <v>16.959167092936926</v>
      </c>
      <c r="D18">
        <v>0.51495839547632838</v>
      </c>
      <c r="E18">
        <v>0</v>
      </c>
      <c r="F18">
        <v>1.9065454384766217E-3</v>
      </c>
      <c r="G18">
        <v>0</v>
      </c>
      <c r="H18">
        <v>1.6311621049160097E-3</v>
      </c>
      <c r="I18">
        <v>1.6788257408779254E-2</v>
      </c>
      <c r="J18">
        <v>4.3034816362569062E-2</v>
      </c>
      <c r="K18">
        <v>5.7937666229319297E-3</v>
      </c>
      <c r="M18">
        <v>-1.0115348374111077E-2</v>
      </c>
      <c r="N18">
        <v>1.9340837718326839E-2</v>
      </c>
      <c r="O18">
        <v>1.1036766578742651E-2</v>
      </c>
      <c r="P18">
        <v>9.659849910939584E-3</v>
      </c>
      <c r="Q18">
        <v>2.8778296706760218E-2</v>
      </c>
      <c r="R18">
        <v>-1.3557787713553975E-3</v>
      </c>
      <c r="S18">
        <v>0.18973342098290114</v>
      </c>
      <c r="T18">
        <v>3.2623242098320194E-3</v>
      </c>
      <c r="V18">
        <v>2.8704166399258147E-2</v>
      </c>
      <c r="W18">
        <v>5.9611399467001183E-2</v>
      </c>
      <c r="X18">
        <v>0</v>
      </c>
      <c r="Y18">
        <v>3.7389605694511754E-3</v>
      </c>
      <c r="Z18">
        <v>2.8778296706760218E-2</v>
      </c>
      <c r="AA18">
        <v>4.2155969290703305E-3</v>
      </c>
      <c r="AB18">
        <v>1.5029972585306767E-2</v>
      </c>
      <c r="AC18">
        <v>1.0485999911621418E-2</v>
      </c>
      <c r="AD18">
        <v>9.5327271923831085E-4</v>
      </c>
      <c r="AE18">
        <v>0</v>
      </c>
      <c r="AF18">
        <v>1.0009363552002267E-2</v>
      </c>
      <c r="AG18">
        <v>2.4838083111250495E-2</v>
      </c>
      <c r="AH18">
        <v>-2.9869408762714074E-3</v>
      </c>
      <c r="AI18">
        <v>3.8130908769532434E-3</v>
      </c>
      <c r="AJ18">
        <v>8.0286878060235756E-3</v>
      </c>
      <c r="AK18">
        <v>5.5925135968733896E-3</v>
      </c>
      <c r="AM18">
        <v>-7.4567832424546872E-3</v>
      </c>
      <c r="AN18">
        <v>2.1077984645351652E-3</v>
      </c>
      <c r="AQ18">
        <f t="shared" si="0"/>
        <v>0.19447835134277455</v>
      </c>
      <c r="AS18">
        <f t="shared" si="1"/>
        <v>3.9868055696557263E-2</v>
      </c>
      <c r="AT18">
        <f t="shared" si="2"/>
        <v>0.11947674903124482</v>
      </c>
      <c r="AU18">
        <f t="shared" si="3"/>
        <v>3.8787660258762485E-2</v>
      </c>
      <c r="AV18">
        <f t="shared" si="4"/>
        <v>1.0613122630177895E-2</v>
      </c>
      <c r="AW18">
        <f t="shared" si="5"/>
        <v>3.6997520920683244E-2</v>
      </c>
      <c r="AY18">
        <f t="shared" si="6"/>
        <v>0.43638752644666984</v>
      </c>
      <c r="AZ18">
        <f t="shared" si="7"/>
        <v>1.0888505963738507E-2</v>
      </c>
      <c r="BA18">
        <f t="shared" si="8"/>
        <v>3.7431881487407087E-2</v>
      </c>
      <c r="BB18">
        <f t="shared" si="9"/>
        <v>4.0736481490134417E-2</v>
      </c>
    </row>
    <row r="19" spans="1:54" x14ac:dyDescent="0.25">
      <c r="A19">
        <v>75</v>
      </c>
      <c r="B19">
        <v>12.306311069213168</v>
      </c>
      <c r="C19">
        <v>13.607644968526028</v>
      </c>
      <c r="D19">
        <v>0.36166736281570977</v>
      </c>
      <c r="E19">
        <v>0</v>
      </c>
      <c r="F19">
        <v>8.3887718644036361E-4</v>
      </c>
      <c r="G19">
        <v>0</v>
      </c>
      <c r="H19">
        <v>0</v>
      </c>
      <c r="I19">
        <v>-6.3765198566180991E-3</v>
      </c>
      <c r="J19">
        <v>5.9066480102071821E-2</v>
      </c>
      <c r="K19">
        <v>1.6241284869362615E-2</v>
      </c>
      <c r="M19">
        <v>1.2264599815655212E-3</v>
      </c>
      <c r="N19">
        <v>-1.2614990084886389E-2</v>
      </c>
      <c r="O19">
        <v>4.9058399262620848E-3</v>
      </c>
      <c r="P19">
        <v>9.2170226148743026E-3</v>
      </c>
      <c r="Q19">
        <v>1.0512507410614729E-2</v>
      </c>
      <c r="R19">
        <v>4.5129439131520732E-4</v>
      </c>
      <c r="S19">
        <v>0.10619223158742358</v>
      </c>
      <c r="T19">
        <v>4.5129439131520732E-4</v>
      </c>
      <c r="V19">
        <v>1.9724216807504177E-2</v>
      </c>
      <c r="W19">
        <v>2.2702769194110191E-2</v>
      </c>
      <c r="X19">
        <v>1.4175947701356726E-3</v>
      </c>
      <c r="Y19">
        <v>4.1253611180269165E-3</v>
      </c>
      <c r="Z19">
        <v>9.9975014231094683E-3</v>
      </c>
      <c r="AA19">
        <v>3.7377783229017593E-3</v>
      </c>
      <c r="AB19">
        <v>2.320183552766087E-2</v>
      </c>
      <c r="AC19">
        <v>-2.4422935271613362E-3</v>
      </c>
      <c r="AD19">
        <v>3.2864839315865529E-3</v>
      </c>
      <c r="AE19">
        <v>0</v>
      </c>
      <c r="AF19">
        <v>2.6615742651627531E-2</v>
      </c>
      <c r="AG19">
        <v>3.8221973633442818E-2</v>
      </c>
      <c r="AH19">
        <v>-5.7978022729227923E-3</v>
      </c>
      <c r="AI19">
        <v>5.4792442919725385E-3</v>
      </c>
      <c r="AJ19">
        <v>2.8405027582562008E-3</v>
      </c>
      <c r="AK19">
        <v>2.2368271559205368E-2</v>
      </c>
      <c r="AM19">
        <v>-4.8261886761174775E-3</v>
      </c>
      <c r="AN19">
        <v>9.0258878263041464E-4</v>
      </c>
      <c r="AQ19">
        <f t="shared" si="0"/>
        <v>0.13361501913721052</v>
      </c>
      <c r="AS19">
        <f t="shared" si="1"/>
        <v>6.1423809161103689E-2</v>
      </c>
      <c r="AT19">
        <f t="shared" si="2"/>
        <v>0.10291637409180671</v>
      </c>
      <c r="AU19">
        <f t="shared" si="3"/>
        <v>3.6613244074736997E-2</v>
      </c>
      <c r="AV19">
        <f t="shared" si="4"/>
        <v>1.2503506546460855E-2</v>
      </c>
      <c r="AW19">
        <f t="shared" si="5"/>
        <v>2.3748720823075255E-2</v>
      </c>
      <c r="AY19">
        <f t="shared" si="6"/>
        <v>0.28571185544640515</v>
      </c>
      <c r="AZ19">
        <f t="shared" si="7"/>
        <v>8.5745934349889426E-3</v>
      </c>
      <c r="BA19">
        <f t="shared" si="8"/>
        <v>3.7064538466052205E-2</v>
      </c>
      <c r="BB19">
        <f t="shared" si="9"/>
        <v>2.787408194110217E-2</v>
      </c>
    </row>
    <row r="20" spans="1:54" x14ac:dyDescent="0.25">
      <c r="A20">
        <v>80</v>
      </c>
      <c r="B20">
        <v>9.859883423970194</v>
      </c>
      <c r="C20">
        <v>10.649232648125817</v>
      </c>
      <c r="D20">
        <v>0.22796806517426249</v>
      </c>
      <c r="E20">
        <v>0</v>
      </c>
      <c r="F20">
        <v>4.1475874962098435E-3</v>
      </c>
      <c r="G20">
        <v>0</v>
      </c>
      <c r="H20">
        <v>-2.010336049255428E-4</v>
      </c>
      <c r="I20">
        <v>9.3915950436068551E-3</v>
      </c>
      <c r="J20">
        <v>4.1089545839106505E-2</v>
      </c>
      <c r="K20">
        <v>3.3434530765076706E-3</v>
      </c>
      <c r="M20">
        <v>-5.0615034942781073E-3</v>
      </c>
      <c r="N20">
        <v>-1.7921686249969923E-3</v>
      </c>
      <c r="O20">
        <v>-1.0422271282409961E-3</v>
      </c>
      <c r="P20">
        <v>-2.9969745220765043E-3</v>
      </c>
      <c r="Q20">
        <v>1.8252811747189894E-2</v>
      </c>
      <c r="R20">
        <v>0</v>
      </c>
      <c r="S20">
        <v>6.147681756830331E-2</v>
      </c>
      <c r="T20">
        <v>0</v>
      </c>
      <c r="V20">
        <v>9.1535023350680332E-3</v>
      </c>
      <c r="W20">
        <v>1.004749304885592E-2</v>
      </c>
      <c r="X20">
        <v>0</v>
      </c>
      <c r="Y20">
        <v>7.0162508881136182E-3</v>
      </c>
      <c r="Z20">
        <v>1.7740962958972709E-2</v>
      </c>
      <c r="AA20">
        <v>2.4665961820526877E-3</v>
      </c>
      <c r="AB20">
        <v>5.79151970675372E-3</v>
      </c>
      <c r="AC20">
        <v>-1.2444158221103282E-2</v>
      </c>
      <c r="AD20">
        <v>-1.3887056826721613E-3</v>
      </c>
      <c r="AE20">
        <v>0</v>
      </c>
      <c r="AF20">
        <v>3.2794900262452875E-4</v>
      </c>
      <c r="AG20">
        <v>2.4007272350330337E-2</v>
      </c>
      <c r="AH20">
        <v>4.9331923641053783E-4</v>
      </c>
      <c r="AI20">
        <v>1.3155644881772253E-2</v>
      </c>
      <c r="AJ20">
        <v>5.6446790247743489E-3</v>
      </c>
      <c r="AK20">
        <v>7.124636734005956E-3</v>
      </c>
      <c r="AM20">
        <v>9.3545359399935767E-3</v>
      </c>
      <c r="AN20">
        <v>2.8686633919037742E-3</v>
      </c>
      <c r="AQ20">
        <f t="shared" si="0"/>
        <v>9.1346936367666429E-2</v>
      </c>
      <c r="AS20">
        <f t="shared" si="1"/>
        <v>2.9798792057084057E-2</v>
      </c>
      <c r="AT20">
        <f t="shared" si="2"/>
        <v>5.3438264836229099E-2</v>
      </c>
      <c r="AU20">
        <f t="shared" si="3"/>
        <v>1.8068911961597239E-2</v>
      </c>
      <c r="AV20">
        <f t="shared" si="4"/>
        <v>-4.3856802047486654E-3</v>
      </c>
      <c r="AW20">
        <f t="shared" si="5"/>
        <v>3.644724337401236E-2</v>
      </c>
      <c r="AY20">
        <f t="shared" si="6"/>
        <v>0.15788386169777416</v>
      </c>
      <c r="AZ20">
        <f t="shared" si="7"/>
        <v>-3.8923609683381277E-3</v>
      </c>
      <c r="BA20">
        <f t="shared" si="8"/>
        <v>1.8068911961597239E-2</v>
      </c>
      <c r="BB20">
        <f t="shared" si="9"/>
        <v>4.3463494262125979E-2</v>
      </c>
    </row>
    <row r="21" spans="1:54" x14ac:dyDescent="0.25">
      <c r="A21">
        <v>85</v>
      </c>
      <c r="B21">
        <v>7.8192771084337336</v>
      </c>
      <c r="C21">
        <v>8.1740569159497021</v>
      </c>
      <c r="D21">
        <v>0.10755614593814246</v>
      </c>
      <c r="E21">
        <v>0</v>
      </c>
      <c r="F21">
        <v>2.3685263191694987E-3</v>
      </c>
      <c r="G21">
        <v>0</v>
      </c>
      <c r="H21">
        <v>2.5445452358600254E-6</v>
      </c>
      <c r="I21">
        <v>-7.3352877786757092E-4</v>
      </c>
      <c r="J21">
        <v>4.8274539692060178E-2</v>
      </c>
      <c r="K21">
        <v>1.6538971510412726E-2</v>
      </c>
      <c r="M21">
        <v>-3.9195538676880352E-3</v>
      </c>
      <c r="N21">
        <v>-6.1354074727059385E-3</v>
      </c>
      <c r="O21">
        <v>1.8930398736704962E-2</v>
      </c>
      <c r="P21">
        <v>-1.4881073061988064E-2</v>
      </c>
      <c r="Q21">
        <v>8.9383512772675923E-4</v>
      </c>
      <c r="R21">
        <v>-7.8441968258477924E-4</v>
      </c>
      <c r="S21">
        <v>-5.0519782794552152E-2</v>
      </c>
      <c r="T21">
        <v>-7.8441968258477924E-4</v>
      </c>
      <c r="V21">
        <v>1.7402272095309174E-2</v>
      </c>
      <c r="W21">
        <v>3.0727228518306962E-2</v>
      </c>
      <c r="X21">
        <v>0</v>
      </c>
      <c r="Y21">
        <v>-7.4625150404687474E-4</v>
      </c>
      <c r="Z21">
        <v>2.9973343378552526E-2</v>
      </c>
      <c r="AA21">
        <v>1.5891957270564399E-3</v>
      </c>
      <c r="AB21">
        <v>2.0534861735176563E-2</v>
      </c>
      <c r="AC21">
        <v>-1.8759914205902329E-2</v>
      </c>
      <c r="AD21">
        <v>-7.8441968258477924E-4</v>
      </c>
      <c r="AE21">
        <v>0</v>
      </c>
      <c r="AF21">
        <v>-1.7124916664600417E-2</v>
      </c>
      <c r="AG21">
        <v>-2.4882598952428964E-2</v>
      </c>
      <c r="AH21">
        <v>-3.137678730339117E-3</v>
      </c>
      <c r="AI21">
        <v>-3.8864747796218554E-3</v>
      </c>
      <c r="AJ21">
        <v>7.2553381673650427E-2</v>
      </c>
      <c r="AK21">
        <v>-5.375987947063369E-4</v>
      </c>
      <c r="AM21">
        <v>-9.3392443791774013E-3</v>
      </c>
      <c r="AN21">
        <v>4.7243299121596943E-3</v>
      </c>
      <c r="AQ21">
        <f t="shared" si="0"/>
        <v>0.10474117915734114</v>
      </c>
      <c r="AS21">
        <f t="shared" si="1"/>
        <v>-4.3477372172524009E-3</v>
      </c>
      <c r="AT21">
        <f t="shared" si="2"/>
        <v>0.11447113845748483</v>
      </c>
      <c r="AU21">
        <f t="shared" si="3"/>
        <v>1.2848426713952109E-2</v>
      </c>
      <c r="AV21">
        <f t="shared" si="4"/>
        <v>-1.5665492744572844E-2</v>
      </c>
      <c r="AW21">
        <f t="shared" si="5"/>
        <v>4.4061663372308393E-2</v>
      </c>
      <c r="AY21">
        <f t="shared" si="6"/>
        <v>5.3004403990107932E-2</v>
      </c>
      <c r="AZ21">
        <f t="shared" si="7"/>
        <v>-1.9587591157496739E-2</v>
      </c>
      <c r="BA21">
        <f t="shared" si="8"/>
        <v>1.206400703136733E-2</v>
      </c>
      <c r="BB21">
        <f t="shared" si="9"/>
        <v>4.3315411868261516E-2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80218-23BA-41D5-BAE2-DFE9770937B1}">
  <dimension ref="A1:BD68"/>
  <sheetViews>
    <sheetView tabSelected="1" topLeftCell="A59" workbookViewId="0">
      <selection activeCell="AH81" sqref="AH81"/>
    </sheetView>
  </sheetViews>
  <sheetFormatPr defaultRowHeight="15" x14ac:dyDescent="0.25"/>
  <sheetData>
    <row r="1" spans="1:56" s="4" customFormat="1" x14ac:dyDescent="0.25">
      <c r="A1" s="3" t="s">
        <v>93</v>
      </c>
      <c r="AM1" s="3" t="s">
        <v>96</v>
      </c>
    </row>
    <row r="2" spans="1:56" x14ac:dyDescent="0.25">
      <c r="A2" t="s">
        <v>42</v>
      </c>
      <c r="B2" t="s">
        <v>41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  <c r="AH2" t="s">
        <v>33</v>
      </c>
      <c r="AI2" t="s">
        <v>34</v>
      </c>
      <c r="AJ2" t="s">
        <v>35</v>
      </c>
      <c r="AK2" t="s">
        <v>36</v>
      </c>
      <c r="AL2" t="s">
        <v>37</v>
      </c>
      <c r="AO2" t="s">
        <v>102</v>
      </c>
      <c r="AQ2" t="s">
        <v>105</v>
      </c>
      <c r="AR2" t="s">
        <v>98</v>
      </c>
      <c r="AS2" t="s">
        <v>106</v>
      </c>
      <c r="AT2" t="s">
        <v>13</v>
      </c>
      <c r="AU2" t="s">
        <v>107</v>
      </c>
      <c r="AW2" t="s">
        <v>97</v>
      </c>
      <c r="AX2" t="s">
        <v>103</v>
      </c>
      <c r="AY2" t="s">
        <v>104</v>
      </c>
      <c r="AZ2" t="s">
        <v>99</v>
      </c>
      <c r="BB2" t="s">
        <v>111</v>
      </c>
      <c r="BD2" t="s">
        <v>113</v>
      </c>
    </row>
    <row r="3" spans="1:56" x14ac:dyDescent="0.25">
      <c r="A3" t="s">
        <v>74</v>
      </c>
      <c r="B3">
        <v>0.65508052755665425</v>
      </c>
      <c r="C3">
        <v>0.65508052755665425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K3">
        <v>0</v>
      </c>
      <c r="AL3">
        <v>0</v>
      </c>
      <c r="AO3">
        <f>SUM(D3,E3,F3,G3,I3,K3,L3,M3,N3,O3,P3,S3,T3,W3,X3,Y3,Z3,AA3,AB3,AC3,AD3,AF3,AG3,AH3,AI3,AJ3,AK3,AL3)</f>
        <v>0</v>
      </c>
      <c r="AQ3">
        <f>SUM(Z3,AE3)</f>
        <v>0</v>
      </c>
      <c r="AR3">
        <f>SUM(H3,I3,M3,U3)</f>
        <v>0</v>
      </c>
      <c r="AS3">
        <f>SUM(S3,AD3,X3)</f>
        <v>0</v>
      </c>
      <c r="AT3">
        <f>SUM(N3,AB3)</f>
        <v>0</v>
      </c>
      <c r="AU3">
        <f>SUM(AC3,AA3,K3,D3,E3,F3,G3,Y3,AG3,AH3,AI3,AJ3,AK3,AL3)</f>
        <v>0</v>
      </c>
      <c r="AW3">
        <f>SUM(Q3,AE3,Z3,U3,O3,M3,I3,H3,L3,T3,AA3)</f>
        <v>0</v>
      </c>
      <c r="AX3">
        <f>SUM(AF3,R3,AB3,N3,V3)</f>
        <v>0</v>
      </c>
      <c r="AY3">
        <f>SUM(S3,X3,P3,AD3,J3)</f>
        <v>0</v>
      </c>
      <c r="AZ3">
        <f>SUM(AA3,K3,AC3,D3,E3,F3,G3,Y3,AG3,AH3,AI3,AJ3,AK3,AL3,W3)</f>
        <v>0</v>
      </c>
      <c r="BB3">
        <f>B3-SUM(C3,Q3,R3,V3,AR3)</f>
        <v>0</v>
      </c>
      <c r="BD3">
        <f>SUM(C3:P3,S3:AL3)</f>
        <v>0.65508052755665425</v>
      </c>
    </row>
    <row r="4" spans="1:56" x14ac:dyDescent="0.25">
      <c r="A4" t="s">
        <v>75</v>
      </c>
      <c r="B4">
        <v>0.11355120364285062</v>
      </c>
      <c r="C4">
        <v>0</v>
      </c>
      <c r="D4">
        <v>0</v>
      </c>
      <c r="E4">
        <v>0</v>
      </c>
      <c r="F4">
        <v>7.1381293057786238E-3</v>
      </c>
      <c r="G4">
        <v>2.0005077949836979E-2</v>
      </c>
      <c r="H4">
        <v>4.6976998916629703E-4</v>
      </c>
      <c r="I4">
        <v>0</v>
      </c>
      <c r="K4">
        <v>0</v>
      </c>
      <c r="L4">
        <v>6.6683593166123262E-3</v>
      </c>
      <c r="M4">
        <v>0</v>
      </c>
      <c r="N4">
        <v>-5.2590493491134352E-3</v>
      </c>
      <c r="O4">
        <v>0</v>
      </c>
      <c r="P4">
        <v>0</v>
      </c>
      <c r="Q4">
        <v>3.5690646528893119E-3</v>
      </c>
      <c r="R4">
        <v>5.6915939185787932E-2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1.3336718633224652E-2</v>
      </c>
      <c r="AB4">
        <v>0</v>
      </c>
      <c r="AC4">
        <v>0</v>
      </c>
      <c r="AD4">
        <v>6.6683593166123262E-3</v>
      </c>
      <c r="AE4">
        <v>6.6683593166123262E-3</v>
      </c>
      <c r="AF4">
        <v>0</v>
      </c>
      <c r="AG4">
        <v>0</v>
      </c>
      <c r="AH4">
        <v>0</v>
      </c>
      <c r="AI4">
        <v>-2.6295246745567176E-3</v>
      </c>
      <c r="AK4">
        <v>0</v>
      </c>
      <c r="AL4">
        <v>0</v>
      </c>
      <c r="AO4">
        <f t="shared" ref="AO4:AO20" si="0">SUM(D4,E4,F4,G4,I4,K4,L4,M4,N4,O4,P4,S4,T4,W4,X4,Y4,Z4,AA4,AB4,AC4,AD4,AF4,AG4,AH4,AI4,AJ4,AK4,AL4)</f>
        <v>4.5928070498394757E-2</v>
      </c>
      <c r="AQ4">
        <f t="shared" ref="AQ4:AQ20" si="1">SUM(Z4,AE4)</f>
        <v>6.6683593166123262E-3</v>
      </c>
      <c r="AR4">
        <f t="shared" ref="AR4:AR20" si="2">SUM(H4,I4,M4,U4)</f>
        <v>4.6976998916629703E-4</v>
      </c>
      <c r="AS4">
        <f t="shared" ref="AS4:AS20" si="3">SUM(S4,AD4,X4)</f>
        <v>6.6683593166123262E-3</v>
      </c>
      <c r="AT4">
        <f t="shared" ref="AT4:AT20" si="4">SUM(N4,AB4)</f>
        <v>-5.2590493491134352E-3</v>
      </c>
      <c r="AU4">
        <f t="shared" ref="AU4:AU20" si="5">SUM(AC4,AA4,K4,D4,E4,F4,G4,Y4,AG4,AH4,AI4,AJ4,AK4,AL4)</f>
        <v>3.7850401214283534E-2</v>
      </c>
      <c r="AW4">
        <f t="shared" ref="AW4:AW15" si="6">SUM(Q4,AE4,Z4,U4,O4,M4,I4,H4,L4,T4,AA4)</f>
        <v>3.0712271908504916E-2</v>
      </c>
      <c r="AX4">
        <f t="shared" ref="AX4:AX20" si="7">SUM(AF4,R4,AB4,N4,V4)</f>
        <v>5.1656889836674498E-2</v>
      </c>
      <c r="AY4">
        <f t="shared" ref="AY4:AY20" si="8">SUM(S4,X4,P4,AD4,J4)</f>
        <v>6.6683593166123262E-3</v>
      </c>
      <c r="AZ4">
        <f t="shared" ref="AZ4:AZ20" si="9">SUM(AA4,K4,AC4,D4,E4,F4,G4,Y4,AG4,AH4,AI4,AJ4,AK4,AL4,W4)</f>
        <v>3.7850401214283534E-2</v>
      </c>
      <c r="BB4">
        <f t="shared" ref="BB4:BB21" si="10">B4-SUM(C4,Q4,R4,V4,AR4)</f>
        <v>5.2596429815007083E-2</v>
      </c>
      <c r="BD4">
        <f t="shared" ref="BD4:BD21" si="11">SUM(C4:P4,S4:AL4)</f>
        <v>5.3066199804173375E-2</v>
      </c>
    </row>
    <row r="5" spans="1:56" x14ac:dyDescent="0.25">
      <c r="A5" t="s">
        <v>76</v>
      </c>
      <c r="B5">
        <v>2.1369213380261185E-2</v>
      </c>
      <c r="C5">
        <v>0</v>
      </c>
      <c r="D5">
        <v>-3.3865407828354657E-3</v>
      </c>
      <c r="E5">
        <v>0</v>
      </c>
      <c r="F5">
        <v>6.2527985763597919E-3</v>
      </c>
      <c r="G5">
        <v>0</v>
      </c>
      <c r="H5">
        <v>-1.0405659786222798E-3</v>
      </c>
      <c r="I5">
        <v>0</v>
      </c>
      <c r="K5">
        <v>0</v>
      </c>
      <c r="L5">
        <v>0</v>
      </c>
      <c r="M5">
        <v>0</v>
      </c>
      <c r="N5">
        <v>2.3459748042131863E-3</v>
      </c>
      <c r="O5">
        <v>0</v>
      </c>
      <c r="P5">
        <v>0</v>
      </c>
      <c r="Q5">
        <v>0</v>
      </c>
      <c r="R5">
        <v>1.2505597152719584E-2</v>
      </c>
      <c r="T5">
        <v>0</v>
      </c>
      <c r="U5">
        <v>0</v>
      </c>
      <c r="V5">
        <v>0</v>
      </c>
      <c r="W5">
        <v>0</v>
      </c>
      <c r="X5">
        <v>-3.3865407828354657E-3</v>
      </c>
      <c r="Y5">
        <v>9.1190563698841168E-3</v>
      </c>
      <c r="Z5">
        <v>0</v>
      </c>
      <c r="AA5">
        <v>0</v>
      </c>
      <c r="AB5">
        <v>-3.3865407828354657E-3</v>
      </c>
      <c r="AC5">
        <v>6.2527985763597919E-3</v>
      </c>
      <c r="AD5">
        <v>-3.3865407828354657E-3</v>
      </c>
      <c r="AE5">
        <v>-3.3865407828354657E-3</v>
      </c>
      <c r="AF5">
        <v>0</v>
      </c>
      <c r="AG5">
        <v>0</v>
      </c>
      <c r="AH5">
        <v>0</v>
      </c>
      <c r="AI5">
        <v>6.2527985763597919E-3</v>
      </c>
      <c r="AK5">
        <v>-3.3865407828354657E-3</v>
      </c>
      <c r="AL5">
        <v>0</v>
      </c>
      <c r="AO5">
        <f t="shared" si="0"/>
        <v>1.3290722988999351E-2</v>
      </c>
      <c r="AQ5">
        <f t="shared" si="1"/>
        <v>-3.3865407828354657E-3</v>
      </c>
      <c r="AR5">
        <f t="shared" si="2"/>
        <v>-1.0405659786222798E-3</v>
      </c>
      <c r="AS5">
        <f t="shared" si="3"/>
        <v>-6.7730815656709313E-3</v>
      </c>
      <c r="AT5">
        <f t="shared" si="4"/>
        <v>-1.0405659786222794E-3</v>
      </c>
      <c r="AU5">
        <f t="shared" si="5"/>
        <v>2.1104370533292557E-2</v>
      </c>
      <c r="AW5">
        <f t="shared" si="6"/>
        <v>-4.4271067614577459E-3</v>
      </c>
      <c r="AX5">
        <f t="shared" si="7"/>
        <v>1.1465031174097305E-2</v>
      </c>
      <c r="AY5">
        <f t="shared" si="8"/>
        <v>-6.7730815656709313E-3</v>
      </c>
      <c r="AZ5">
        <f t="shared" si="9"/>
        <v>2.1104370533292557E-2</v>
      </c>
      <c r="BB5">
        <f t="shared" si="10"/>
        <v>9.9041822061638821E-3</v>
      </c>
      <c r="BD5">
        <f t="shared" si="11"/>
        <v>8.8636162275416066E-3</v>
      </c>
    </row>
    <row r="6" spans="1:56" x14ac:dyDescent="0.25">
      <c r="A6" t="s">
        <v>77</v>
      </c>
      <c r="B6">
        <v>4.8325321066778497E-2</v>
      </c>
      <c r="C6">
        <v>0</v>
      </c>
      <c r="D6">
        <v>0</v>
      </c>
      <c r="E6">
        <v>0</v>
      </c>
      <c r="F6">
        <v>0</v>
      </c>
      <c r="G6">
        <v>0</v>
      </c>
      <c r="H6">
        <v>-5.1605038563440854E-3</v>
      </c>
      <c r="I6">
        <v>0</v>
      </c>
      <c r="K6">
        <v>5.1731842569414828E-3</v>
      </c>
      <c r="L6">
        <v>5.1731842569414828E-3</v>
      </c>
      <c r="M6">
        <v>0</v>
      </c>
      <c r="N6">
        <v>1.0359048914480364E-2</v>
      </c>
      <c r="O6">
        <v>0</v>
      </c>
      <c r="P6">
        <v>0</v>
      </c>
      <c r="Q6">
        <v>1.0346368513882966E-2</v>
      </c>
      <c r="R6">
        <v>1.8976795875850366E-2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-3.4445627044285233E-3</v>
      </c>
      <c r="AB6">
        <v>-3.4445627044285233E-3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1.0346368513882966E-2</v>
      </c>
      <c r="AK6">
        <v>0</v>
      </c>
      <c r="AL6">
        <v>0</v>
      </c>
      <c r="AO6">
        <f t="shared" si="0"/>
        <v>2.4162660533389245E-2</v>
      </c>
      <c r="AQ6">
        <f t="shared" si="1"/>
        <v>0</v>
      </c>
      <c r="AR6">
        <f t="shared" si="2"/>
        <v>-5.1605038563440854E-3</v>
      </c>
      <c r="AS6">
        <f t="shared" si="3"/>
        <v>0</v>
      </c>
      <c r="AT6">
        <f t="shared" si="4"/>
        <v>6.9144862100518406E-3</v>
      </c>
      <c r="AU6">
        <f t="shared" si="5"/>
        <v>1.2074990066395924E-2</v>
      </c>
      <c r="AW6">
        <f t="shared" si="6"/>
        <v>6.9144862100518388E-3</v>
      </c>
      <c r="AX6">
        <f t="shared" si="7"/>
        <v>2.5891282085902204E-2</v>
      </c>
      <c r="AY6">
        <f t="shared" si="8"/>
        <v>0</v>
      </c>
      <c r="AZ6">
        <f t="shared" si="9"/>
        <v>1.2074990066395924E-2</v>
      </c>
      <c r="BB6">
        <f t="shared" si="10"/>
        <v>2.4162660533389252E-2</v>
      </c>
      <c r="BD6">
        <f t="shared" si="11"/>
        <v>1.9002156677045162E-2</v>
      </c>
    </row>
    <row r="7" spans="1:56" x14ac:dyDescent="0.25">
      <c r="A7" t="s">
        <v>78</v>
      </c>
      <c r="B7">
        <v>0.28670668378835296</v>
      </c>
      <c r="C7">
        <v>0</v>
      </c>
      <c r="D7">
        <v>4.1438096269223717E-3</v>
      </c>
      <c r="E7">
        <v>4.1438096269223717E-3</v>
      </c>
      <c r="F7">
        <v>4.1438096269223717E-3</v>
      </c>
      <c r="G7">
        <v>-2.941201649451471E-3</v>
      </c>
      <c r="H7">
        <v>1.0692835208786543E-2</v>
      </c>
      <c r="I7">
        <v>0</v>
      </c>
      <c r="K7">
        <v>0</v>
      </c>
      <c r="L7">
        <v>4.1438096269223717E-3</v>
      </c>
      <c r="M7">
        <v>-2.941201649451471E-3</v>
      </c>
      <c r="N7">
        <v>2.9137303976908165E-2</v>
      </c>
      <c r="O7">
        <v>8.2876192538447434E-3</v>
      </c>
      <c r="P7">
        <v>4.1438096269223717E-3</v>
      </c>
      <c r="Q7">
        <v>8.9542415368059729E-3</v>
      </c>
      <c r="R7">
        <v>0.21400078010488585</v>
      </c>
      <c r="T7">
        <v>0</v>
      </c>
      <c r="U7">
        <v>0</v>
      </c>
      <c r="V7">
        <v>-1.1764806597805884E-2</v>
      </c>
      <c r="W7">
        <v>0</v>
      </c>
      <c r="X7">
        <v>0</v>
      </c>
      <c r="Y7">
        <v>0</v>
      </c>
      <c r="Z7">
        <v>4.1438096269223717E-3</v>
      </c>
      <c r="AA7">
        <v>0</v>
      </c>
      <c r="AB7">
        <v>5.3464176043932716E-3</v>
      </c>
      <c r="AC7">
        <v>0</v>
      </c>
      <c r="AD7">
        <v>0</v>
      </c>
      <c r="AE7">
        <v>1.2026079774709005E-3</v>
      </c>
      <c r="AF7">
        <v>-5.3598569450966993E-4</v>
      </c>
      <c r="AG7">
        <v>0</v>
      </c>
      <c r="AH7">
        <v>0</v>
      </c>
      <c r="AI7">
        <v>5.3464176043932716E-3</v>
      </c>
      <c r="AK7">
        <v>-2.941201649451471E-3</v>
      </c>
      <c r="AL7">
        <v>0</v>
      </c>
      <c r="AO7">
        <f t="shared" si="0"/>
        <v>6.3621025558209615E-2</v>
      </c>
      <c r="AQ7">
        <f t="shared" si="1"/>
        <v>5.3464176043932724E-3</v>
      </c>
      <c r="AR7">
        <f t="shared" si="2"/>
        <v>7.7516335593350721E-3</v>
      </c>
      <c r="AS7">
        <f t="shared" si="3"/>
        <v>0</v>
      </c>
      <c r="AT7">
        <f t="shared" si="4"/>
        <v>3.4483721581301439E-2</v>
      </c>
      <c r="AU7">
        <f t="shared" si="5"/>
        <v>1.1895443186257444E-2</v>
      </c>
      <c r="AW7">
        <f t="shared" si="6"/>
        <v>3.4483721581301433E-2</v>
      </c>
      <c r="AX7">
        <f t="shared" si="7"/>
        <v>0.23618370939387176</v>
      </c>
      <c r="AY7">
        <f t="shared" si="8"/>
        <v>4.1438096269223717E-3</v>
      </c>
      <c r="AZ7">
        <f t="shared" si="9"/>
        <v>1.1895443186257444E-2</v>
      </c>
      <c r="BB7">
        <f t="shared" si="10"/>
        <v>6.7764835185131933E-2</v>
      </c>
      <c r="BD7">
        <f t="shared" si="11"/>
        <v>6.375166214666117E-2</v>
      </c>
    </row>
    <row r="8" spans="1:56" x14ac:dyDescent="0.25">
      <c r="A8" t="s">
        <v>79</v>
      </c>
      <c r="B8">
        <v>0.36659340617576958</v>
      </c>
      <c r="C8">
        <v>0</v>
      </c>
      <c r="D8">
        <v>9.214085417972355E-3</v>
      </c>
      <c r="E8">
        <v>-3.5998886079682481E-3</v>
      </c>
      <c r="F8">
        <v>0</v>
      </c>
      <c r="G8">
        <v>7.4141411139882294E-3</v>
      </c>
      <c r="H8">
        <v>-5.7842630491446092E-4</v>
      </c>
      <c r="I8">
        <v>0</v>
      </c>
      <c r="K8">
        <v>0</v>
      </c>
      <c r="L8">
        <v>0</v>
      </c>
      <c r="M8">
        <v>0</v>
      </c>
      <c r="N8">
        <v>1.7700046022219255E-2</v>
      </c>
      <c r="O8">
        <v>4.6070427089861775E-3</v>
      </c>
      <c r="P8">
        <v>3.0449354658919119E-2</v>
      </c>
      <c r="Q8">
        <v>1.1228393620008211E-2</v>
      </c>
      <c r="R8">
        <v>0.29290109056232022</v>
      </c>
      <c r="T8">
        <v>0</v>
      </c>
      <c r="U8">
        <v>0</v>
      </c>
      <c r="V8">
        <v>-1.3392400330855063E-2</v>
      </c>
      <c r="W8">
        <v>0</v>
      </c>
      <c r="X8">
        <v>1.0071541010179292E-3</v>
      </c>
      <c r="Y8">
        <v>9.214085417972355E-3</v>
      </c>
      <c r="Z8">
        <v>-1.7999443039841241E-3</v>
      </c>
      <c r="AA8">
        <v>0</v>
      </c>
      <c r="AB8">
        <v>-5.3998329119523715E-3</v>
      </c>
      <c r="AC8">
        <v>0</v>
      </c>
      <c r="AD8">
        <v>0</v>
      </c>
      <c r="AE8">
        <v>0</v>
      </c>
      <c r="AF8">
        <v>2.1436389805173442E-4</v>
      </c>
      <c r="AG8">
        <v>0</v>
      </c>
      <c r="AH8">
        <v>0</v>
      </c>
      <c r="AI8">
        <v>4.6070427089861775E-3</v>
      </c>
      <c r="AK8">
        <v>2.8070984050020528E-3</v>
      </c>
      <c r="AL8">
        <v>0</v>
      </c>
      <c r="AO8">
        <f t="shared" si="0"/>
        <v>7.6434748629210653E-2</v>
      </c>
      <c r="AQ8">
        <f t="shared" si="1"/>
        <v>-1.7999443039841241E-3</v>
      </c>
      <c r="AR8">
        <f t="shared" si="2"/>
        <v>-5.7842630491446092E-4</v>
      </c>
      <c r="AS8">
        <f t="shared" si="3"/>
        <v>1.0071541010179292E-3</v>
      </c>
      <c r="AT8">
        <f t="shared" si="4"/>
        <v>1.2300213110266883E-2</v>
      </c>
      <c r="AU8">
        <f t="shared" si="5"/>
        <v>2.9656564455952921E-2</v>
      </c>
      <c r="AW8">
        <f t="shared" si="6"/>
        <v>1.3457065720095803E-2</v>
      </c>
      <c r="AX8">
        <f t="shared" si="7"/>
        <v>0.29202326723978378</v>
      </c>
      <c r="AY8">
        <f t="shared" si="8"/>
        <v>3.1456508759937045E-2</v>
      </c>
      <c r="AZ8">
        <f t="shared" si="9"/>
        <v>2.9656564455952921E-2</v>
      </c>
      <c r="BB8">
        <f t="shared" si="10"/>
        <v>7.6434748629210625E-2</v>
      </c>
      <c r="BD8">
        <f t="shared" si="11"/>
        <v>6.2463921993441113E-2</v>
      </c>
    </row>
    <row r="9" spans="1:56" x14ac:dyDescent="0.25">
      <c r="A9" t="s">
        <v>80</v>
      </c>
      <c r="B9">
        <v>0.52712393705569083</v>
      </c>
      <c r="C9">
        <v>0</v>
      </c>
      <c r="D9">
        <v>1.353793968856961E-2</v>
      </c>
      <c r="E9">
        <v>2.1069780170123002E-3</v>
      </c>
      <c r="F9">
        <v>-2.4056685458442358E-3</v>
      </c>
      <c r="G9">
        <v>1.8050586251426144E-2</v>
      </c>
      <c r="H9">
        <v>1.5346227176749973E-2</v>
      </c>
      <c r="I9">
        <v>4.5126465628565361E-3</v>
      </c>
      <c r="K9">
        <v>-1.2028342729221179E-3</v>
      </c>
      <c r="L9">
        <v>1.353793968856961E-2</v>
      </c>
      <c r="M9">
        <v>0</v>
      </c>
      <c r="N9">
        <v>3.701338840453685E-2</v>
      </c>
      <c r="O9">
        <v>3.3098122899344181E-3</v>
      </c>
      <c r="P9">
        <v>2.0157564268438444E-2</v>
      </c>
      <c r="Q9">
        <v>5.5055902498368628E-2</v>
      </c>
      <c r="R9">
        <v>0.25752761676924885</v>
      </c>
      <c r="T9">
        <v>0</v>
      </c>
      <c r="U9">
        <v>0</v>
      </c>
      <c r="V9">
        <v>-1.3529867530975237E-2</v>
      </c>
      <c r="W9">
        <v>4.5126465628565361E-3</v>
      </c>
      <c r="X9">
        <v>2.2563232814282682E-2</v>
      </c>
      <c r="Y9">
        <v>0</v>
      </c>
      <c r="Z9">
        <v>7.8224588527909551E-3</v>
      </c>
      <c r="AA9">
        <v>-1.2028342729221179E-3</v>
      </c>
      <c r="AB9">
        <v>2.1360398541360563E-2</v>
      </c>
      <c r="AC9">
        <v>0</v>
      </c>
      <c r="AD9">
        <v>1.564491770558191E-2</v>
      </c>
      <c r="AE9">
        <v>6.6196245798688363E-3</v>
      </c>
      <c r="AF9">
        <v>5.4248624645410921E-3</v>
      </c>
      <c r="AG9">
        <v>4.5126465628565361E-3</v>
      </c>
      <c r="AH9">
        <v>0</v>
      </c>
      <c r="AI9">
        <v>1.353793968856961E-2</v>
      </c>
      <c r="AK9">
        <v>3.3098122899344181E-3</v>
      </c>
      <c r="AL9">
        <v>0</v>
      </c>
      <c r="AO9">
        <f t="shared" si="0"/>
        <v>0.20610443356242975</v>
      </c>
      <c r="AQ9">
        <f t="shared" si="1"/>
        <v>1.4442083432659791E-2</v>
      </c>
      <c r="AR9">
        <f t="shared" si="2"/>
        <v>1.9858873739606507E-2</v>
      </c>
      <c r="AS9">
        <f t="shared" si="3"/>
        <v>3.8208150519864592E-2</v>
      </c>
      <c r="AT9">
        <f t="shared" si="4"/>
        <v>5.8373786945897413E-2</v>
      </c>
      <c r="AU9">
        <f t="shared" si="5"/>
        <v>5.0244565406680146E-2</v>
      </c>
      <c r="AW9">
        <f t="shared" si="6"/>
        <v>0.10500177737621685</v>
      </c>
      <c r="AX9">
        <f t="shared" si="7"/>
        <v>0.30779639864871211</v>
      </c>
      <c r="AY9">
        <f t="shared" si="8"/>
        <v>5.8365714788303033E-2</v>
      </c>
      <c r="AZ9">
        <f t="shared" si="9"/>
        <v>5.475721196953668E-2</v>
      </c>
      <c r="BB9">
        <f t="shared" si="10"/>
        <v>0.20821141157944212</v>
      </c>
      <c r="BD9">
        <f t="shared" si="11"/>
        <v>0.21454041778807334</v>
      </c>
    </row>
    <row r="10" spans="1:56" x14ac:dyDescent="0.25">
      <c r="A10" t="s">
        <v>81</v>
      </c>
      <c r="B10">
        <v>0.51728305197166835</v>
      </c>
      <c r="C10">
        <v>0</v>
      </c>
      <c r="D10">
        <v>4.3527763470597881E-3</v>
      </c>
      <c r="E10">
        <v>1.1785727437230642E-2</v>
      </c>
      <c r="F10">
        <v>0</v>
      </c>
      <c r="G10">
        <v>4.8877478822734032E-3</v>
      </c>
      <c r="H10">
        <v>9.5728372310253142E-3</v>
      </c>
      <c r="I10">
        <v>4.3527763470597881E-3</v>
      </c>
      <c r="K10">
        <v>9.2405242293331913E-3</v>
      </c>
      <c r="L10">
        <v>1.3058329041179366E-2</v>
      </c>
      <c r="M10">
        <v>4.3527763470597881E-3</v>
      </c>
      <c r="N10">
        <v>3.9839613126922337E-2</v>
      </c>
      <c r="O10">
        <v>1.0513125833281917E-2</v>
      </c>
      <c r="P10">
        <v>5.0960714560768734E-2</v>
      </c>
      <c r="Q10">
        <v>9.7900965776169815E-2</v>
      </c>
      <c r="R10">
        <v>0.18930926906442536</v>
      </c>
      <c r="T10">
        <v>1.4865902180341705E-2</v>
      </c>
      <c r="U10">
        <v>4.3527763470597881E-3</v>
      </c>
      <c r="V10">
        <v>-6.030695018051503E-3</v>
      </c>
      <c r="W10">
        <v>0</v>
      </c>
      <c r="X10">
        <v>1.7411105388239152E-2</v>
      </c>
      <c r="Y10">
        <v>4.3527763470597881E-3</v>
      </c>
      <c r="Z10">
        <v>1.1785727437230642E-2</v>
      </c>
      <c r="AA10">
        <v>4.3527763470597881E-3</v>
      </c>
      <c r="AB10">
        <v>6.1603494862221275E-3</v>
      </c>
      <c r="AC10">
        <v>0</v>
      </c>
      <c r="AD10">
        <v>1.8075731391623395E-3</v>
      </c>
      <c r="AE10">
        <v>6.1603494862221275E-3</v>
      </c>
      <c r="AF10">
        <v>-1.7816422455282144E-2</v>
      </c>
      <c r="AG10">
        <v>1.1785727437230642E-2</v>
      </c>
      <c r="AH10">
        <v>-2.5452032078974495E-3</v>
      </c>
      <c r="AI10">
        <v>1.1785727437230642E-2</v>
      </c>
      <c r="AK10">
        <v>0</v>
      </c>
      <c r="AL10">
        <v>0</v>
      </c>
      <c r="AO10">
        <f t="shared" si="0"/>
        <v>0.21729015068876617</v>
      </c>
      <c r="AQ10">
        <f t="shared" si="1"/>
        <v>1.7946076923452771E-2</v>
      </c>
      <c r="AR10">
        <f t="shared" si="2"/>
        <v>2.2631166272204677E-2</v>
      </c>
      <c r="AS10">
        <f t="shared" si="3"/>
        <v>1.9218678527401493E-2</v>
      </c>
      <c r="AT10">
        <f t="shared" si="4"/>
        <v>4.5999962613144464E-2</v>
      </c>
      <c r="AU10">
        <f t="shared" si="5"/>
        <v>5.9998580256580433E-2</v>
      </c>
      <c r="AW10">
        <f t="shared" si="6"/>
        <v>0.18126834237369008</v>
      </c>
      <c r="AX10">
        <f t="shared" si="7"/>
        <v>0.21146211420423616</v>
      </c>
      <c r="AY10">
        <f t="shared" si="8"/>
        <v>7.0179393088170228E-2</v>
      </c>
      <c r="AZ10">
        <f t="shared" si="9"/>
        <v>5.9998580256580433E-2</v>
      </c>
      <c r="BB10">
        <f t="shared" si="10"/>
        <v>0.21347234587691999</v>
      </c>
      <c r="BD10">
        <f t="shared" si="11"/>
        <v>0.2313454187350219</v>
      </c>
    </row>
    <row r="11" spans="1:56" x14ac:dyDescent="0.25">
      <c r="A11" t="s">
        <v>82</v>
      </c>
      <c r="B11">
        <v>0.49734404148875572</v>
      </c>
      <c r="C11">
        <v>0</v>
      </c>
      <c r="D11">
        <v>3.8651138003644621E-3</v>
      </c>
      <c r="E11">
        <v>3.8651138003644621E-3</v>
      </c>
      <c r="F11">
        <v>-2.8668603755807294E-3</v>
      </c>
      <c r="G11">
        <v>4.8633672251481956E-3</v>
      </c>
      <c r="H11">
        <v>2.9743280012666268E-2</v>
      </c>
      <c r="I11">
        <v>1.4027025013667484E-2</v>
      </c>
      <c r="K11">
        <v>-1.0469188077539181E-2</v>
      </c>
      <c r="L11">
        <v>3.4786024203280155E-2</v>
      </c>
      <c r="M11">
        <v>1.259359482587712E-2</v>
      </c>
      <c r="N11">
        <v>1.528107823599216E-2</v>
      </c>
      <c r="O11">
        <v>6.8598740747156609E-3</v>
      </c>
      <c r="P11">
        <v>3.2917417252483157E-2</v>
      </c>
      <c r="Q11">
        <v>0.12967316216036517</v>
      </c>
      <c r="R11">
        <v>8.5160403506788648E-2</v>
      </c>
      <c r="T11">
        <v>1.4027025013667484E-2</v>
      </c>
      <c r="U11">
        <v>0</v>
      </c>
      <c r="V11">
        <v>7.9860273982698647E-3</v>
      </c>
      <c r="W11">
        <v>0</v>
      </c>
      <c r="X11">
        <v>2.5622366414760869E-2</v>
      </c>
      <c r="Y11">
        <v>1.259359482587712E-2</v>
      </c>
      <c r="Z11">
        <v>1.7892138814031944E-2</v>
      </c>
      <c r="AA11">
        <v>3.8651138003644621E-3</v>
      </c>
      <c r="AB11">
        <v>2.4316836125740978E-3</v>
      </c>
      <c r="AC11">
        <v>0</v>
      </c>
      <c r="AD11">
        <v>3.8651138003644621E-3</v>
      </c>
      <c r="AE11">
        <v>1.7892138814031944E-2</v>
      </c>
      <c r="AF11">
        <v>-8.4726812279717172E-3</v>
      </c>
      <c r="AG11">
        <v>6.2967974129385599E-3</v>
      </c>
      <c r="AH11">
        <v>-3.3020371385873593E-3</v>
      </c>
      <c r="AI11">
        <v>5.8616206499319283E-3</v>
      </c>
      <c r="AK11">
        <v>2.6620619839544606E-2</v>
      </c>
      <c r="AL11">
        <v>3.8651138003644621E-3</v>
      </c>
      <c r="AO11">
        <f t="shared" si="0"/>
        <v>0.22688902959663393</v>
      </c>
      <c r="AQ11">
        <f t="shared" si="1"/>
        <v>3.5784277628063889E-2</v>
      </c>
      <c r="AR11">
        <f t="shared" si="2"/>
        <v>5.6363899852210866E-2</v>
      </c>
      <c r="AS11">
        <f t="shared" si="3"/>
        <v>2.9487480215125331E-2</v>
      </c>
      <c r="AT11">
        <f t="shared" si="4"/>
        <v>1.7712761848566259E-2</v>
      </c>
      <c r="AU11">
        <f t="shared" si="5"/>
        <v>5.505836956319099E-2</v>
      </c>
      <c r="AW11">
        <f t="shared" si="6"/>
        <v>0.28135937673266775</v>
      </c>
      <c r="AX11">
        <f t="shared" si="7"/>
        <v>0.10238651152565305</v>
      </c>
      <c r="AY11">
        <f t="shared" si="8"/>
        <v>6.2404897467608481E-2</v>
      </c>
      <c r="AZ11">
        <f t="shared" si="9"/>
        <v>5.505836956319099E-2</v>
      </c>
      <c r="BB11">
        <f t="shared" si="10"/>
        <v>0.21816054857112116</v>
      </c>
      <c r="BD11">
        <f t="shared" si="11"/>
        <v>0.28251047582160199</v>
      </c>
    </row>
    <row r="12" spans="1:56" x14ac:dyDescent="0.25">
      <c r="A12" t="s">
        <v>83</v>
      </c>
      <c r="B12">
        <v>0.46217094200431008</v>
      </c>
      <c r="C12">
        <v>0</v>
      </c>
      <c r="D12">
        <v>6.7305662464424544E-3</v>
      </c>
      <c r="E12">
        <v>0</v>
      </c>
      <c r="F12">
        <v>1.8677310383457652E-3</v>
      </c>
      <c r="G12">
        <v>1.0095849369663682E-2</v>
      </c>
      <c r="H12">
        <v>3.2979380392442336E-3</v>
      </c>
      <c r="I12">
        <v>2.5794891854364663E-2</v>
      </c>
      <c r="K12">
        <v>-7.5719417793485596E-4</v>
      </c>
      <c r="L12">
        <v>2.2429608731143431E-2</v>
      </c>
      <c r="M12">
        <v>-4.5094925256206368E-3</v>
      </c>
      <c r="N12">
        <v>2.5912526742921209E-3</v>
      </c>
      <c r="O12">
        <v>2.5424712900894354E-2</v>
      </c>
      <c r="P12">
        <v>5.8320349955171776E-2</v>
      </c>
      <c r="Q12">
        <v>9.1905836103407051E-2</v>
      </c>
      <c r="R12">
        <v>3.1768263922872256E-2</v>
      </c>
      <c r="T12">
        <v>2.6080889452863719E-3</v>
      </c>
      <c r="U12">
        <v>1.0836207276604289E-2</v>
      </c>
      <c r="V12">
        <v>4.6339933276168081E-2</v>
      </c>
      <c r="W12">
        <v>1.0095849369663682E-2</v>
      </c>
      <c r="X12">
        <v>1.3461132492884909E-2</v>
      </c>
      <c r="Y12">
        <v>1.3461132492884909E-2</v>
      </c>
      <c r="Z12">
        <v>1.3831311446355212E-2</v>
      </c>
      <c r="AA12">
        <v>5.6031931150372959E-3</v>
      </c>
      <c r="AB12">
        <v>-1.4975520848754618E-3</v>
      </c>
      <c r="AC12">
        <v>0</v>
      </c>
      <c r="AD12">
        <v>8.9684762382585236E-3</v>
      </c>
      <c r="AE12">
        <v>1.7936952476517047E-2</v>
      </c>
      <c r="AF12">
        <v>-7.8747756488418627E-3</v>
      </c>
      <c r="AG12">
        <v>1.1963580408009447E-2</v>
      </c>
      <c r="AH12">
        <v>1.3074117268420355E-2</v>
      </c>
      <c r="AI12">
        <v>8.9684762382585236E-3</v>
      </c>
      <c r="AK12">
        <v>1.9434504561392507E-2</v>
      </c>
      <c r="AL12">
        <v>0</v>
      </c>
      <c r="AO12">
        <f t="shared" si="0"/>
        <v>0.26008581090949723</v>
      </c>
      <c r="AQ12">
        <f t="shared" si="1"/>
        <v>3.1768263922872256E-2</v>
      </c>
      <c r="AR12">
        <f t="shared" si="2"/>
        <v>3.5419544644592543E-2</v>
      </c>
      <c r="AS12">
        <f t="shared" si="3"/>
        <v>2.2429608731143434E-2</v>
      </c>
      <c r="AT12">
        <f t="shared" si="4"/>
        <v>1.0937005894166591E-3</v>
      </c>
      <c r="AU12">
        <f t="shared" si="5"/>
        <v>9.0441956560520093E-2</v>
      </c>
      <c r="AW12">
        <f t="shared" si="6"/>
        <v>0.21515924836323336</v>
      </c>
      <c r="AX12">
        <f t="shared" si="7"/>
        <v>7.1327122139615132E-2</v>
      </c>
      <c r="AY12">
        <f t="shared" si="8"/>
        <v>8.074995868631521E-2</v>
      </c>
      <c r="AZ12">
        <f t="shared" si="9"/>
        <v>0.10053780593018377</v>
      </c>
      <c r="BB12">
        <f t="shared" si="10"/>
        <v>0.25673736405727016</v>
      </c>
      <c r="BD12">
        <f t="shared" si="11"/>
        <v>0.33849684197803082</v>
      </c>
    </row>
    <row r="13" spans="1:56" x14ac:dyDescent="0.25">
      <c r="A13" t="s">
        <v>84</v>
      </c>
      <c r="B13">
        <v>0.50011913671227959</v>
      </c>
      <c r="C13">
        <v>0</v>
      </c>
      <c r="D13">
        <v>4.8366870451403369E-3</v>
      </c>
      <c r="E13">
        <v>-1.443913867900323E-3</v>
      </c>
      <c r="F13">
        <v>-1.443913867900323E-3</v>
      </c>
      <c r="G13">
        <v>9.9863635657676583E-3</v>
      </c>
      <c r="H13">
        <v>1.7176633255453409E-2</v>
      </c>
      <c r="I13">
        <v>3.3351863874542996E-2</v>
      </c>
      <c r="K13">
        <v>-1.8891913792238802E-2</v>
      </c>
      <c r="L13">
        <v>1.419707165993403E-2</v>
      </c>
      <c r="M13">
        <v>1.3066147267520692E-2</v>
      </c>
      <c r="N13">
        <v>7.4824477618717798E-3</v>
      </c>
      <c r="O13">
        <v>9.2393511052590895E-3</v>
      </c>
      <c r="P13">
        <v>3.0777025614229334E-2</v>
      </c>
      <c r="Q13">
        <v>0.1919526454812954</v>
      </c>
      <c r="R13">
        <v>1.8841802739121984E-2</v>
      </c>
      <c r="T13">
        <v>1.3379136743007678E-2</v>
      </c>
      <c r="U13">
        <v>3.222093948212966E-2</v>
      </c>
      <c r="V13">
        <v>2.6445284010528362E-2</v>
      </c>
      <c r="W13">
        <v>2.5748382603136616E-3</v>
      </c>
      <c r="X13">
        <v>3.027208017278997E-2</v>
      </c>
      <c r="Y13">
        <v>1.802386782219563E-2</v>
      </c>
      <c r="Z13">
        <v>1.4510061135421014E-2</v>
      </c>
      <c r="AA13">
        <v>5.0494544143936794E-4</v>
      </c>
      <c r="AB13">
        <v>8.1793491692635351E-4</v>
      </c>
      <c r="AC13">
        <v>0</v>
      </c>
      <c r="AD13">
        <v>2.2618487848266771E-3</v>
      </c>
      <c r="AE13">
        <v>2.6758273486015356E-2</v>
      </c>
      <c r="AF13">
        <v>-1.8770880282704204E-2</v>
      </c>
      <c r="AG13">
        <v>3.0797837017530307E-3</v>
      </c>
      <c r="AH13">
        <v>1.9488593093396915E-3</v>
      </c>
      <c r="AI13">
        <v>1.0491309007207029E-2</v>
      </c>
      <c r="AK13">
        <v>6.4725568789930459E-3</v>
      </c>
      <c r="AL13">
        <v>0</v>
      </c>
      <c r="AO13">
        <f t="shared" si="0"/>
        <v>0.18672355825773537</v>
      </c>
      <c r="AQ13">
        <f t="shared" si="1"/>
        <v>4.1268334621436371E-2</v>
      </c>
      <c r="AR13">
        <f t="shared" si="2"/>
        <v>9.5815583879646754E-2</v>
      </c>
      <c r="AS13">
        <f t="shared" si="3"/>
        <v>3.2533928957616649E-2</v>
      </c>
      <c r="AT13">
        <f t="shared" si="4"/>
        <v>8.3003826787981325E-3</v>
      </c>
      <c r="AU13">
        <f t="shared" si="5"/>
        <v>3.3564631243796342E-2</v>
      </c>
      <c r="AW13">
        <f t="shared" si="6"/>
        <v>0.36635706893201869</v>
      </c>
      <c r="AX13">
        <f t="shared" si="7"/>
        <v>3.4816589145744273E-2</v>
      </c>
      <c r="AY13">
        <f t="shared" si="8"/>
        <v>6.3310954571845976E-2</v>
      </c>
      <c r="AZ13">
        <f t="shared" si="9"/>
        <v>3.6139469504110004E-2</v>
      </c>
      <c r="BB13">
        <f t="shared" si="10"/>
        <v>0.16706382060168712</v>
      </c>
      <c r="BD13">
        <f t="shared" si="11"/>
        <v>0.28932468849186216</v>
      </c>
    </row>
    <row r="14" spans="1:56" x14ac:dyDescent="0.25">
      <c r="A14" t="s">
        <v>85</v>
      </c>
      <c r="B14">
        <v>0.81292952280468744</v>
      </c>
      <c r="C14">
        <v>0</v>
      </c>
      <c r="D14">
        <v>7.0707764800133641E-3</v>
      </c>
      <c r="E14">
        <v>0</v>
      </c>
      <c r="F14">
        <v>-2.5968376023783094E-3</v>
      </c>
      <c r="G14">
        <v>-1.0090775641553597E-3</v>
      </c>
      <c r="H14">
        <v>7.6999128322887217E-2</v>
      </c>
      <c r="I14">
        <v>4.3003341354147781E-2</v>
      </c>
      <c r="K14">
        <v>1.6886677946384866E-2</v>
      </c>
      <c r="L14">
        <v>2.2800089478263043E-2</v>
      </c>
      <c r="M14">
        <v>2.9655668413232524E-2</v>
      </c>
      <c r="N14">
        <v>1.0609781485482972E-2</v>
      </c>
      <c r="O14">
        <v>2.0492593112918525E-2</v>
      </c>
      <c r="P14">
        <v>2.1575814369063803E-2</v>
      </c>
      <c r="Q14">
        <v>0.30593495697768314</v>
      </c>
      <c r="R14">
        <v>1.6233851780327359E-2</v>
      </c>
      <c r="T14">
        <v>4.1126240078891027E-2</v>
      </c>
      <c r="U14">
        <v>6.097324055667791E-2</v>
      </c>
      <c r="V14">
        <v>-3.4576277825538494E-3</v>
      </c>
      <c r="W14">
        <v>1.5877600382229499E-3</v>
      </c>
      <c r="X14">
        <v>1.0899122722516766E-2</v>
      </c>
      <c r="Y14">
        <v>1.1255374120614624E-2</v>
      </c>
      <c r="Z14">
        <v>3.1673823541543245E-2</v>
      </c>
      <c r="AA14">
        <v>7.0707764800133641E-3</v>
      </c>
      <c r="AB14">
        <v>-1.802957583266835E-3</v>
      </c>
      <c r="AC14">
        <v>0</v>
      </c>
      <c r="AD14">
        <v>2.070779065796241E-2</v>
      </c>
      <c r="AE14">
        <v>3.4634146072945259E-2</v>
      </c>
      <c r="AF14">
        <v>-3.0272326924660796E-3</v>
      </c>
      <c r="AG14">
        <v>1.2843134158837572E-2</v>
      </c>
      <c r="AH14">
        <v>1.9512449672466554E-3</v>
      </c>
      <c r="AI14">
        <v>4.2587413325911715E-3</v>
      </c>
      <c r="AK14">
        <v>8.8068239022161352E-3</v>
      </c>
      <c r="AL14">
        <v>5.7723576788242092E-3</v>
      </c>
      <c r="AO14">
        <f t="shared" si="0"/>
        <v>0.32161182687672052</v>
      </c>
      <c r="AQ14">
        <f t="shared" si="1"/>
        <v>6.630796961448851E-2</v>
      </c>
      <c r="AR14">
        <f t="shared" si="2"/>
        <v>0.21063137864694542</v>
      </c>
      <c r="AS14">
        <f t="shared" si="3"/>
        <v>3.1606913380479176E-2</v>
      </c>
      <c r="AT14">
        <f t="shared" si="4"/>
        <v>8.806823902216137E-3</v>
      </c>
      <c r="AU14">
        <f t="shared" si="5"/>
        <v>7.2309991900208301E-2</v>
      </c>
      <c r="AW14">
        <f t="shared" si="6"/>
        <v>0.67436400438920308</v>
      </c>
      <c r="AX14">
        <f t="shared" si="7"/>
        <v>1.8555815207523568E-2</v>
      </c>
      <c r="AY14">
        <f t="shared" si="8"/>
        <v>5.3182727749542982E-2</v>
      </c>
      <c r="AZ14">
        <f t="shared" si="9"/>
        <v>7.3897751938431247E-2</v>
      </c>
      <c r="BB14">
        <f t="shared" si="10"/>
        <v>0.28358696318228538</v>
      </c>
      <c r="BD14">
        <f t="shared" si="11"/>
        <v>0.49076071404667698</v>
      </c>
    </row>
    <row r="15" spans="1:56" x14ac:dyDescent="0.25">
      <c r="A15" t="s">
        <v>86</v>
      </c>
      <c r="B15">
        <v>0.93115782567104211</v>
      </c>
      <c r="C15">
        <v>0</v>
      </c>
      <c r="D15">
        <v>3.7166230824834117E-3</v>
      </c>
      <c r="E15">
        <v>0</v>
      </c>
      <c r="F15">
        <v>-1.1886923525147499E-3</v>
      </c>
      <c r="G15">
        <v>1.0999323222511074E-2</v>
      </c>
      <c r="H15">
        <v>0.16536724880752171</v>
      </c>
      <c r="I15">
        <v>3.7707782351612019E-2</v>
      </c>
      <c r="K15">
        <v>1.0758863745611498E-2</v>
      </c>
      <c r="L15">
        <v>4.6675769644952118E-2</v>
      </c>
      <c r="M15">
        <v>2.9386935884008765E-2</v>
      </c>
      <c r="N15">
        <v>1.0066766193894435E-2</v>
      </c>
      <c r="O15">
        <v>2.0915543391466354E-2</v>
      </c>
      <c r="P15">
        <v>4.4493887690841991E-2</v>
      </c>
      <c r="Q15">
        <v>0.26621266683537159</v>
      </c>
      <c r="R15">
        <v>8.6219385174815741E-3</v>
      </c>
      <c r="T15">
        <v>3.364511049327007E-2</v>
      </c>
      <c r="U15">
        <v>6.8344043161114268E-2</v>
      </c>
      <c r="V15">
        <v>3.5211203315640431E-3</v>
      </c>
      <c r="W15">
        <v>4.9053154349981611E-3</v>
      </c>
      <c r="X15">
        <v>2.8348789556433173E-2</v>
      </c>
      <c r="Y15">
        <v>6.5906025883106026E-3</v>
      </c>
      <c r="Z15">
        <v>2.1306548893305088E-2</v>
      </c>
      <c r="AA15">
        <v>1.9621261739992645E-2</v>
      </c>
      <c r="AB15">
        <v>8.4264357665622084E-4</v>
      </c>
      <c r="AC15">
        <v>0</v>
      </c>
      <c r="AD15">
        <v>8.275889741623044E-3</v>
      </c>
      <c r="AE15">
        <v>5.1084490279152593E-2</v>
      </c>
      <c r="AF15">
        <v>-1.4610357006035527E-2</v>
      </c>
      <c r="AG15">
        <v>1.3181205176621205E-2</v>
      </c>
      <c r="AH15">
        <v>-5.4155152677789738E-4</v>
      </c>
      <c r="AI15">
        <v>2.3337884822476059E-2</v>
      </c>
      <c r="AK15">
        <v>8.7275278164405338E-3</v>
      </c>
      <c r="AL15">
        <v>8.4264357665622084E-4</v>
      </c>
      <c r="AO15">
        <f t="shared" si="0"/>
        <v>0.36800631773883646</v>
      </c>
      <c r="AQ15">
        <f t="shared" si="1"/>
        <v>7.2391039172457677E-2</v>
      </c>
      <c r="AR15">
        <f t="shared" si="2"/>
        <v>0.30080601020425674</v>
      </c>
      <c r="AS15">
        <f t="shared" si="3"/>
        <v>3.6624679298056219E-2</v>
      </c>
      <c r="AT15">
        <f t="shared" si="4"/>
        <v>1.0909409770550656E-2</v>
      </c>
      <c r="AU15">
        <f t="shared" si="5"/>
        <v>9.6045691891810614E-2</v>
      </c>
      <c r="AW15">
        <f t="shared" si="6"/>
        <v>0.76026740148176719</v>
      </c>
      <c r="AX15">
        <f t="shared" si="7"/>
        <v>8.442111613560746E-3</v>
      </c>
      <c r="AY15">
        <f t="shared" si="8"/>
        <v>8.1118566988898216E-2</v>
      </c>
      <c r="AZ15">
        <f t="shared" si="9"/>
        <v>0.10095100732680877</v>
      </c>
      <c r="BB15">
        <f t="shared" si="10"/>
        <v>0.35199608978236818</v>
      </c>
      <c r="BD15">
        <f t="shared" si="11"/>
        <v>0.65632322031818902</v>
      </c>
    </row>
    <row r="16" spans="1:56" x14ac:dyDescent="0.25">
      <c r="A16" t="s">
        <v>87</v>
      </c>
      <c r="B16">
        <v>0.80579421632821058</v>
      </c>
      <c r="C16">
        <v>0</v>
      </c>
      <c r="D16">
        <v>5.2042846407476839E-4</v>
      </c>
      <c r="E16">
        <v>0</v>
      </c>
      <c r="F16">
        <v>-3.3898037298538885E-3</v>
      </c>
      <c r="G16">
        <v>4.7354137142750228E-3</v>
      </c>
      <c r="H16">
        <v>0.1390758836605315</v>
      </c>
      <c r="I16">
        <v>7.5532314424520295E-3</v>
      </c>
      <c r="K16">
        <v>-5.0026466596803038E-3</v>
      </c>
      <c r="L16">
        <v>1.9893434136781202E-2</v>
      </c>
      <c r="M16">
        <v>2.0502940249324392E-2</v>
      </c>
      <c r="N16">
        <v>4.3415830095349965E-3</v>
      </c>
      <c r="O16">
        <v>2.4450692554119361E-2</v>
      </c>
      <c r="P16">
        <v>2.2026705530682384E-2</v>
      </c>
      <c r="Q16">
        <v>0.25563270817977751</v>
      </c>
      <c r="R16">
        <v>9.7755804848216436E-3</v>
      </c>
      <c r="T16">
        <v>2.7498223116835342E-2</v>
      </c>
      <c r="U16">
        <v>9.5392820619776289E-2</v>
      </c>
      <c r="V16">
        <v>1.029600894889641E-2</v>
      </c>
      <c r="W16">
        <v>3.6054791376570593E-3</v>
      </c>
      <c r="X16">
        <v>5.1175291688210459E-2</v>
      </c>
      <c r="Y16">
        <v>2.1567540780317027E-4</v>
      </c>
      <c r="Z16">
        <v>2.7587300765303767E-2</v>
      </c>
      <c r="AA16">
        <v>7.1218806268456914E-3</v>
      </c>
      <c r="AB16">
        <v>-3.0475305627159779E-4</v>
      </c>
      <c r="AC16">
        <v>0</v>
      </c>
      <c r="AD16">
        <v>2.028726484152122E-2</v>
      </c>
      <c r="AE16">
        <v>3.470918139214945E-2</v>
      </c>
      <c r="AF16">
        <v>-7.3891135722509741E-3</v>
      </c>
      <c r="AG16">
        <v>1.750696722421053E-2</v>
      </c>
      <c r="AH16">
        <v>-1.0474164245833265E-2</v>
      </c>
      <c r="AI16">
        <v>1.051168435669958E-2</v>
      </c>
      <c r="AK16">
        <v>1.4028085845888216E-2</v>
      </c>
      <c r="AL16">
        <v>3.9102321939286566E-3</v>
      </c>
      <c r="AO16">
        <f t="shared" si="0"/>
        <v>0.2609120330422578</v>
      </c>
      <c r="AQ16">
        <f t="shared" si="1"/>
        <v>6.2296482157453217E-2</v>
      </c>
      <c r="AR16">
        <f t="shared" si="2"/>
        <v>0.26252487597208424</v>
      </c>
      <c r="AS16">
        <f t="shared" si="3"/>
        <v>7.1462556529731686E-2</v>
      </c>
      <c r="AT16">
        <f t="shared" si="4"/>
        <v>4.0368299532633984E-3</v>
      </c>
      <c r="AU16">
        <f t="shared" si="5"/>
        <v>3.9683753198358179E-2</v>
      </c>
      <c r="AW16">
        <f>SUM(Q16,AE16,Z16,U16,O16,M16,I16,H16,L16,T16,AA16)</f>
        <v>0.65941829674389651</v>
      </c>
      <c r="AX16">
        <f t="shared" si="7"/>
        <v>1.6719305814730478E-2</v>
      </c>
      <c r="AY16">
        <f t="shared" si="8"/>
        <v>9.3489262060414052E-2</v>
      </c>
      <c r="AZ16">
        <f t="shared" si="9"/>
        <v>4.328923233601524E-2</v>
      </c>
      <c r="BB16">
        <f t="shared" si="10"/>
        <v>0.26756504274263082</v>
      </c>
      <c r="BD16">
        <f t="shared" si="11"/>
        <v>0.54038592766361138</v>
      </c>
    </row>
    <row r="17" spans="1:56" x14ac:dyDescent="0.25">
      <c r="A17" t="s">
        <v>88</v>
      </c>
      <c r="B17">
        <v>0.64896705272785871</v>
      </c>
      <c r="C17">
        <v>0</v>
      </c>
      <c r="D17">
        <v>4.6580592865235835E-3</v>
      </c>
      <c r="E17">
        <v>0</v>
      </c>
      <c r="F17">
        <v>6.6543704093194051E-4</v>
      </c>
      <c r="G17">
        <v>5.7793122716735803E-3</v>
      </c>
      <c r="H17">
        <v>0.13312889264119229</v>
      </c>
      <c r="I17">
        <v>1.0086366162336042E-2</v>
      </c>
      <c r="K17">
        <v>-1.0159513663916623E-2</v>
      </c>
      <c r="L17">
        <v>3.0295672237798433E-2</v>
      </c>
      <c r="M17">
        <v>1.2957735422777693E-2</v>
      </c>
      <c r="N17">
        <v>2.3012438538337374E-2</v>
      </c>
      <c r="O17">
        <v>-6.3377399415557982E-4</v>
      </c>
      <c r="P17">
        <v>6.3399387642485783E-3</v>
      </c>
      <c r="Q17">
        <v>0.20090357097190725</v>
      </c>
      <c r="R17">
        <v>1.8915005744388792E-3</v>
      </c>
      <c r="T17">
        <v>3.6357753107766476E-2</v>
      </c>
      <c r="U17">
        <v>4.5459339880085818E-2</v>
      </c>
      <c r="V17">
        <v>1.330874081863881E-3</v>
      </c>
      <c r="W17">
        <v>1.996311122795821E-3</v>
      </c>
      <c r="X17">
        <v>2.7109871332285956E-2</v>
      </c>
      <c r="Y17">
        <v>7.1101863535374607E-3</v>
      </c>
      <c r="Z17">
        <v>1.4990620296363801E-2</v>
      </c>
      <c r="AA17">
        <v>1.376455676285686E-2</v>
      </c>
      <c r="AB17">
        <v>0</v>
      </c>
      <c r="AC17">
        <v>0</v>
      </c>
      <c r="AD17">
        <v>1.411556215871798E-2</v>
      </c>
      <c r="AE17">
        <v>4.367756055801781E-2</v>
      </c>
      <c r="AF17">
        <v>-3.5733800521638749E-3</v>
      </c>
      <c r="AG17">
        <v>1.22240615842791E-2</v>
      </c>
      <c r="AH17">
        <v>8.4410604354013402E-3</v>
      </c>
      <c r="AI17">
        <v>5.6379279725263494E-3</v>
      </c>
      <c r="AK17">
        <v>2.6251744129374721E-3</v>
      </c>
      <c r="AL17">
        <v>-1.2260635335069388E-3</v>
      </c>
      <c r="AO17">
        <f t="shared" si="0"/>
        <v>0.22257531402035285</v>
      </c>
      <c r="AQ17">
        <f t="shared" si="1"/>
        <v>5.8668180854381607E-2</v>
      </c>
      <c r="AR17">
        <f t="shared" si="2"/>
        <v>0.20163233410639186</v>
      </c>
      <c r="AS17">
        <f t="shared" si="3"/>
        <v>4.1225433491003938E-2</v>
      </c>
      <c r="AT17">
        <f t="shared" si="4"/>
        <v>2.3012438538337374E-2</v>
      </c>
      <c r="AU17">
        <f t="shared" si="5"/>
        <v>4.9520198923244121E-2</v>
      </c>
      <c r="AW17">
        <f t="shared" ref="AW17:AW20" si="12">SUM(Q17,AE17,Z17,U17,O17,M17,I17,H17,L17,T17,AA17)</f>
        <v>0.54098829404694682</v>
      </c>
      <c r="AX17">
        <f t="shared" si="7"/>
        <v>2.2661433142476258E-2</v>
      </c>
      <c r="AY17">
        <f t="shared" si="8"/>
        <v>4.7565372255252515E-2</v>
      </c>
      <c r="AZ17">
        <f t="shared" si="9"/>
        <v>5.1516510046039944E-2</v>
      </c>
      <c r="BB17">
        <f t="shared" si="10"/>
        <v>0.24320877299325683</v>
      </c>
      <c r="BD17">
        <f t="shared" si="11"/>
        <v>0.44617198118151241</v>
      </c>
    </row>
    <row r="18" spans="1:56" x14ac:dyDescent="0.25">
      <c r="A18" t="s">
        <v>89</v>
      </c>
      <c r="B18">
        <v>0.51495839547632838</v>
      </c>
      <c r="C18">
        <v>0</v>
      </c>
      <c r="D18">
        <v>1.9065454384766217E-3</v>
      </c>
      <c r="E18">
        <v>0</v>
      </c>
      <c r="F18">
        <v>1.6311621049160097E-3</v>
      </c>
      <c r="G18">
        <v>1.6788257408779254E-2</v>
      </c>
      <c r="H18">
        <v>4.3034816362569062E-2</v>
      </c>
      <c r="I18">
        <v>5.7937666229319297E-3</v>
      </c>
      <c r="K18">
        <v>-1.0115348374111077E-2</v>
      </c>
      <c r="L18">
        <v>1.9340837718326839E-2</v>
      </c>
      <c r="M18">
        <v>1.1036766578742651E-2</v>
      </c>
      <c r="N18">
        <v>9.659849910939584E-3</v>
      </c>
      <c r="O18">
        <v>2.8778296706760218E-2</v>
      </c>
      <c r="P18">
        <v>-1.3557787713553975E-3</v>
      </c>
      <c r="Q18">
        <v>0.18973342098290114</v>
      </c>
      <c r="R18">
        <v>3.2623242098320194E-3</v>
      </c>
      <c r="T18">
        <v>2.8704166399258147E-2</v>
      </c>
      <c r="U18">
        <v>5.9611399467001183E-2</v>
      </c>
      <c r="V18">
        <v>0</v>
      </c>
      <c r="W18">
        <v>3.7389605694511754E-3</v>
      </c>
      <c r="X18">
        <v>2.8778296706760218E-2</v>
      </c>
      <c r="Y18">
        <v>4.2155969290703305E-3</v>
      </c>
      <c r="Z18">
        <v>1.5029972585306767E-2</v>
      </c>
      <c r="AA18">
        <v>1.0485999911621418E-2</v>
      </c>
      <c r="AB18">
        <v>9.5327271923831085E-4</v>
      </c>
      <c r="AC18">
        <v>0</v>
      </c>
      <c r="AD18">
        <v>1.0009363552002267E-2</v>
      </c>
      <c r="AE18">
        <v>2.4838083111250495E-2</v>
      </c>
      <c r="AF18">
        <v>-2.9869408762714074E-3</v>
      </c>
      <c r="AG18">
        <v>3.8130908769532434E-3</v>
      </c>
      <c r="AH18">
        <v>8.0286878060235756E-3</v>
      </c>
      <c r="AI18">
        <v>5.5925135968733896E-3</v>
      </c>
      <c r="AK18">
        <v>-7.4567832424546872E-3</v>
      </c>
      <c r="AL18">
        <v>2.1077984645351652E-3</v>
      </c>
      <c r="AO18">
        <f t="shared" si="0"/>
        <v>0.19447835134277455</v>
      </c>
      <c r="AQ18">
        <f t="shared" si="1"/>
        <v>3.9868055696557263E-2</v>
      </c>
      <c r="AR18">
        <f t="shared" si="2"/>
        <v>0.11947674903124482</v>
      </c>
      <c r="AS18">
        <f t="shared" si="3"/>
        <v>3.8787660258762485E-2</v>
      </c>
      <c r="AT18">
        <f t="shared" si="4"/>
        <v>1.0613122630177895E-2</v>
      </c>
      <c r="AU18">
        <f t="shared" si="5"/>
        <v>3.6997520920683244E-2</v>
      </c>
      <c r="AW18">
        <f t="shared" si="12"/>
        <v>0.43638752644666984</v>
      </c>
      <c r="AX18">
        <f t="shared" si="7"/>
        <v>1.0888505963738507E-2</v>
      </c>
      <c r="AY18">
        <f t="shared" si="8"/>
        <v>3.7431881487407087E-2</v>
      </c>
      <c r="AZ18">
        <f t="shared" si="9"/>
        <v>4.0736481490134417E-2</v>
      </c>
      <c r="BB18">
        <f t="shared" si="10"/>
        <v>0.20248590125235039</v>
      </c>
      <c r="BD18">
        <f t="shared" si="11"/>
        <v>0.32196265028359533</v>
      </c>
    </row>
    <row r="19" spans="1:56" x14ac:dyDescent="0.25">
      <c r="A19" t="s">
        <v>90</v>
      </c>
      <c r="B19">
        <v>0.36166736281570977</v>
      </c>
      <c r="C19">
        <v>0</v>
      </c>
      <c r="D19">
        <v>8.3887718644036361E-4</v>
      </c>
      <c r="E19">
        <v>0</v>
      </c>
      <c r="F19">
        <v>0</v>
      </c>
      <c r="G19">
        <v>-6.3765198566180991E-3</v>
      </c>
      <c r="H19">
        <v>5.9066480102071821E-2</v>
      </c>
      <c r="I19">
        <v>1.6241284869362615E-2</v>
      </c>
      <c r="K19">
        <v>1.2264599815655212E-3</v>
      </c>
      <c r="L19">
        <v>-1.2614990084886389E-2</v>
      </c>
      <c r="M19">
        <v>4.9058399262620848E-3</v>
      </c>
      <c r="N19">
        <v>9.2170226148743026E-3</v>
      </c>
      <c r="O19">
        <v>1.0512507410614729E-2</v>
      </c>
      <c r="P19">
        <v>4.5129439131520732E-4</v>
      </c>
      <c r="Q19">
        <v>0.10619223158742358</v>
      </c>
      <c r="R19">
        <v>4.5129439131520732E-4</v>
      </c>
      <c r="T19">
        <v>1.9724216807504177E-2</v>
      </c>
      <c r="U19">
        <v>2.2702769194110191E-2</v>
      </c>
      <c r="V19">
        <v>1.4175947701356726E-3</v>
      </c>
      <c r="W19">
        <v>4.1253611180269165E-3</v>
      </c>
      <c r="X19">
        <v>9.9975014231094683E-3</v>
      </c>
      <c r="Y19">
        <v>3.7377783229017593E-3</v>
      </c>
      <c r="Z19">
        <v>2.320183552766087E-2</v>
      </c>
      <c r="AA19">
        <v>-2.4422935271613362E-3</v>
      </c>
      <c r="AB19">
        <v>3.2864839315865529E-3</v>
      </c>
      <c r="AC19">
        <v>0</v>
      </c>
      <c r="AD19">
        <v>2.6615742651627531E-2</v>
      </c>
      <c r="AE19">
        <v>3.8221973633442818E-2</v>
      </c>
      <c r="AF19">
        <v>-5.7978022729227923E-3</v>
      </c>
      <c r="AG19">
        <v>5.4792442919725385E-3</v>
      </c>
      <c r="AH19">
        <v>2.8405027582562008E-3</v>
      </c>
      <c r="AI19">
        <v>2.2368271559205368E-2</v>
      </c>
      <c r="AK19">
        <v>-4.8261886761174775E-3</v>
      </c>
      <c r="AL19">
        <v>9.0258878263041464E-4</v>
      </c>
      <c r="AO19">
        <f t="shared" si="0"/>
        <v>0.13361501913721052</v>
      </c>
      <c r="AQ19">
        <f t="shared" si="1"/>
        <v>6.1423809161103689E-2</v>
      </c>
      <c r="AR19">
        <f t="shared" si="2"/>
        <v>0.10291637409180671</v>
      </c>
      <c r="AS19">
        <f t="shared" si="3"/>
        <v>3.6613244074736997E-2</v>
      </c>
      <c r="AT19">
        <f t="shared" si="4"/>
        <v>1.2503506546460855E-2</v>
      </c>
      <c r="AU19">
        <f t="shared" si="5"/>
        <v>2.3748720823075255E-2</v>
      </c>
      <c r="AW19">
        <f t="shared" si="12"/>
        <v>0.28571185544640515</v>
      </c>
      <c r="AX19">
        <f t="shared" si="7"/>
        <v>8.5745934349889426E-3</v>
      </c>
      <c r="AY19">
        <f t="shared" si="8"/>
        <v>3.7064538466052205E-2</v>
      </c>
      <c r="AZ19">
        <f t="shared" si="9"/>
        <v>2.787408194110217E-2</v>
      </c>
      <c r="BB19">
        <f t="shared" si="10"/>
        <v>0.15068986797502859</v>
      </c>
      <c r="BD19">
        <f t="shared" si="11"/>
        <v>0.25502383683697105</v>
      </c>
    </row>
    <row r="20" spans="1:56" x14ac:dyDescent="0.25">
      <c r="A20" t="s">
        <v>91</v>
      </c>
      <c r="B20">
        <v>0.22796806517426249</v>
      </c>
      <c r="C20">
        <v>0</v>
      </c>
      <c r="D20">
        <v>4.1475874962098435E-3</v>
      </c>
      <c r="E20">
        <v>0</v>
      </c>
      <c r="F20">
        <v>-2.010336049255428E-4</v>
      </c>
      <c r="G20">
        <v>9.3915950436068551E-3</v>
      </c>
      <c r="H20">
        <v>4.1089545839106505E-2</v>
      </c>
      <c r="I20">
        <v>3.3434530765076706E-3</v>
      </c>
      <c r="K20">
        <v>-5.0615034942781073E-3</v>
      </c>
      <c r="L20">
        <v>-1.7921686249969923E-3</v>
      </c>
      <c r="M20">
        <v>-1.0422271282409961E-3</v>
      </c>
      <c r="N20">
        <v>-2.9969745220765043E-3</v>
      </c>
      <c r="O20">
        <v>1.8252811747189894E-2</v>
      </c>
      <c r="P20">
        <v>0</v>
      </c>
      <c r="Q20">
        <v>6.147681756830331E-2</v>
      </c>
      <c r="R20">
        <v>0</v>
      </c>
      <c r="T20">
        <v>9.1535023350680332E-3</v>
      </c>
      <c r="U20">
        <v>1.004749304885592E-2</v>
      </c>
      <c r="V20">
        <v>0</v>
      </c>
      <c r="W20">
        <v>7.0162508881136182E-3</v>
      </c>
      <c r="X20">
        <v>1.7740962958972709E-2</v>
      </c>
      <c r="Y20">
        <v>2.4665961820526877E-3</v>
      </c>
      <c r="Z20">
        <v>5.79151970675372E-3</v>
      </c>
      <c r="AA20">
        <v>-1.2444158221103282E-2</v>
      </c>
      <c r="AB20">
        <v>-1.3887056826721613E-3</v>
      </c>
      <c r="AC20">
        <v>0</v>
      </c>
      <c r="AD20">
        <v>3.2794900262452875E-4</v>
      </c>
      <c r="AE20">
        <v>2.4007272350330337E-2</v>
      </c>
      <c r="AF20">
        <v>4.9331923641053783E-4</v>
      </c>
      <c r="AG20">
        <v>1.3155644881772253E-2</v>
      </c>
      <c r="AH20">
        <v>5.6446790247743489E-3</v>
      </c>
      <c r="AI20">
        <v>7.124636734005956E-3</v>
      </c>
      <c r="AK20">
        <v>9.3545359399935767E-3</v>
      </c>
      <c r="AL20">
        <v>2.8686633919037742E-3</v>
      </c>
      <c r="AO20">
        <f t="shared" si="0"/>
        <v>9.1346936367666429E-2</v>
      </c>
      <c r="AQ20">
        <f t="shared" si="1"/>
        <v>2.9798792057084057E-2</v>
      </c>
      <c r="AR20">
        <f t="shared" si="2"/>
        <v>5.3438264836229099E-2</v>
      </c>
      <c r="AS20">
        <f t="shared" si="3"/>
        <v>1.8068911961597239E-2</v>
      </c>
      <c r="AT20">
        <f t="shared" si="4"/>
        <v>-4.3856802047486654E-3</v>
      </c>
      <c r="AU20">
        <f t="shared" si="5"/>
        <v>3.644724337401236E-2</v>
      </c>
      <c r="AW20">
        <f t="shared" si="12"/>
        <v>0.15788386169777416</v>
      </c>
      <c r="AX20">
        <f t="shared" si="7"/>
        <v>-3.8923609683381277E-3</v>
      </c>
      <c r="AY20">
        <f t="shared" si="8"/>
        <v>1.8068911961597239E-2</v>
      </c>
      <c r="AZ20">
        <f t="shared" si="9"/>
        <v>4.3463494262125979E-2</v>
      </c>
      <c r="BB20">
        <f t="shared" si="10"/>
        <v>0.11305298276973008</v>
      </c>
      <c r="BD20">
        <f t="shared" si="11"/>
        <v>0.16649124760595921</v>
      </c>
    </row>
    <row r="21" spans="1:56" x14ac:dyDescent="0.25">
      <c r="A21" t="s">
        <v>92</v>
      </c>
      <c r="B21">
        <v>0.10755614593814246</v>
      </c>
      <c r="C21">
        <v>0</v>
      </c>
      <c r="D21">
        <v>2.3685263191694987E-3</v>
      </c>
      <c r="E21">
        <v>0</v>
      </c>
      <c r="F21">
        <v>2.5445452358600254E-6</v>
      </c>
      <c r="G21">
        <v>-7.3352877786757092E-4</v>
      </c>
      <c r="H21">
        <v>4.8274539692060178E-2</v>
      </c>
      <c r="I21">
        <v>1.6538971510412726E-2</v>
      </c>
      <c r="K21">
        <v>-3.9195538676880352E-3</v>
      </c>
      <c r="L21">
        <v>-6.1354074727059385E-3</v>
      </c>
      <c r="M21">
        <v>1.8930398736704962E-2</v>
      </c>
      <c r="N21">
        <v>-1.4881073061988064E-2</v>
      </c>
      <c r="O21">
        <v>8.9383512772675923E-4</v>
      </c>
      <c r="P21">
        <v>-7.8441968258477924E-4</v>
      </c>
      <c r="Q21">
        <v>-5.0519782794552152E-2</v>
      </c>
      <c r="R21">
        <v>-7.8441968258477924E-4</v>
      </c>
      <c r="T21">
        <v>1.7402272095309174E-2</v>
      </c>
      <c r="U21">
        <v>3.0727228518306962E-2</v>
      </c>
      <c r="V21">
        <v>0</v>
      </c>
      <c r="W21">
        <v>-7.4625150404687474E-4</v>
      </c>
      <c r="X21">
        <v>2.9973343378552526E-2</v>
      </c>
      <c r="Y21">
        <v>1.5891957270564399E-3</v>
      </c>
      <c r="Z21">
        <v>2.0534861735176563E-2</v>
      </c>
      <c r="AA21">
        <v>-1.8759914205902329E-2</v>
      </c>
      <c r="AB21">
        <v>-7.8441968258477924E-4</v>
      </c>
      <c r="AC21">
        <v>0</v>
      </c>
      <c r="AD21">
        <v>-1.7124916664600417E-2</v>
      </c>
      <c r="AE21">
        <v>-2.4882598952428964E-2</v>
      </c>
      <c r="AF21">
        <v>-3.137678730339117E-3</v>
      </c>
      <c r="AG21">
        <v>-3.8864747796218554E-3</v>
      </c>
      <c r="AH21">
        <v>7.2553381673650427E-2</v>
      </c>
      <c r="AI21">
        <v>-5.375987947063369E-4</v>
      </c>
      <c r="AK21">
        <v>-9.3392443791774013E-3</v>
      </c>
      <c r="AL21">
        <v>4.7243299121596943E-3</v>
      </c>
      <c r="AO21">
        <f t="shared" ref="AO21" si="13">SUM(D21,E21,F21,G21,I21,K21,L21,M21,N21,O21,P21,S21,T21,W21,X21,Y21,Z21,AA21,AB21,AC21,AD21,AF21,AG21,AH21,AI21,AJ21,AK21,AL21)</f>
        <v>0.10474117915734114</v>
      </c>
      <c r="AQ21">
        <f t="shared" ref="AQ21" si="14">SUM(Z21,AE21)</f>
        <v>-4.3477372172524009E-3</v>
      </c>
      <c r="AR21">
        <f t="shared" ref="AR21" si="15">SUM(H21,I21,M21,U21)</f>
        <v>0.11447113845748483</v>
      </c>
      <c r="AS21">
        <f t="shared" ref="AS21" si="16">SUM(S21,AD21,X21)</f>
        <v>1.2848426713952109E-2</v>
      </c>
      <c r="AT21">
        <f t="shared" ref="AT21" si="17">SUM(N21,AB21)</f>
        <v>-1.5665492744572844E-2</v>
      </c>
      <c r="AU21">
        <f t="shared" ref="AU21" si="18">SUM(AC21,AA21,K21,D21,E21,F21,G21,Y21,AG21,AH21,AI21,AJ21,AK21,AL21)</f>
        <v>4.4061663372308393E-2</v>
      </c>
      <c r="AW21">
        <f t="shared" ref="AW21" si="19">SUM(Q21,AE21,Z21,U21,O21,M21,I21,H21,L21,T21,AA21)</f>
        <v>5.3004403990107932E-2</v>
      </c>
      <c r="AX21">
        <f t="shared" ref="AX21" si="20">SUM(AF21,R21,AB21,N21,V21)</f>
        <v>-1.9587591157496739E-2</v>
      </c>
      <c r="AY21">
        <f t="shared" ref="AY21" si="21">SUM(S21,X21,P21,AD21,J21)</f>
        <v>1.206400703136733E-2</v>
      </c>
      <c r="AZ21">
        <f t="shared" ref="AZ21" si="22">SUM(AA21,K21,AC21,D21,E21,F21,G21,Y21,AG21,AH21,AI21,AJ21,AK21,AL21,W21)</f>
        <v>4.3315411868261516E-2</v>
      </c>
      <c r="BB21">
        <f t="shared" si="10"/>
        <v>4.4389209957794565E-2</v>
      </c>
      <c r="BD21">
        <f t="shared" si="11"/>
        <v>0.1588603484152793</v>
      </c>
    </row>
    <row r="23" spans="1:56" s="4" customFormat="1" x14ac:dyDescent="0.25">
      <c r="A23" s="3" t="s">
        <v>94</v>
      </c>
    </row>
    <row r="24" spans="1:56" x14ac:dyDescent="0.25">
      <c r="A24" t="s">
        <v>42</v>
      </c>
      <c r="B24" t="s">
        <v>43</v>
      </c>
      <c r="C24" t="s">
        <v>44</v>
      </c>
      <c r="D24" t="s">
        <v>45</v>
      </c>
      <c r="E24" t="s">
        <v>46</v>
      </c>
      <c r="F24" t="s">
        <v>47</v>
      </c>
      <c r="G24" t="s">
        <v>48</v>
      </c>
      <c r="H24" t="s">
        <v>49</v>
      </c>
      <c r="I24" t="s">
        <v>50</v>
      </c>
      <c r="J24" t="s">
        <v>51</v>
      </c>
      <c r="K24" t="s">
        <v>52</v>
      </c>
      <c r="L24" t="s">
        <v>53</v>
      </c>
      <c r="M24" t="s">
        <v>54</v>
      </c>
      <c r="N24" t="s">
        <v>13</v>
      </c>
      <c r="O24" t="s">
        <v>55</v>
      </c>
      <c r="P24" t="s">
        <v>56</v>
      </c>
      <c r="Q24" t="s">
        <v>57</v>
      </c>
      <c r="R24" t="s">
        <v>17</v>
      </c>
      <c r="S24" t="s">
        <v>18</v>
      </c>
      <c r="T24" t="s">
        <v>58</v>
      </c>
      <c r="U24" t="s">
        <v>59</v>
      </c>
      <c r="V24" t="s">
        <v>60</v>
      </c>
      <c r="W24" t="s">
        <v>61</v>
      </c>
      <c r="X24" t="s">
        <v>62</v>
      </c>
      <c r="Y24" t="s">
        <v>63</v>
      </c>
      <c r="Z24" t="s">
        <v>64</v>
      </c>
      <c r="AA24" t="s">
        <v>65</v>
      </c>
      <c r="AB24" t="s">
        <v>66</v>
      </c>
      <c r="AC24" t="s">
        <v>67</v>
      </c>
      <c r="AD24" t="s">
        <v>29</v>
      </c>
      <c r="AE24" t="s">
        <v>30</v>
      </c>
      <c r="AF24" t="s">
        <v>31</v>
      </c>
      <c r="AG24" t="s">
        <v>68</v>
      </c>
      <c r="AH24" t="s">
        <v>69</v>
      </c>
      <c r="AI24" t="s">
        <v>70</v>
      </c>
      <c r="AJ24" t="s">
        <v>71</v>
      </c>
      <c r="AK24" t="s">
        <v>72</v>
      </c>
      <c r="AL24" t="s">
        <v>73</v>
      </c>
      <c r="AO24" t="s">
        <v>102</v>
      </c>
      <c r="AQ24" t="s">
        <v>105</v>
      </c>
      <c r="AR24" t="s">
        <v>98</v>
      </c>
      <c r="AS24" t="s">
        <v>106</v>
      </c>
      <c r="AT24" t="s">
        <v>13</v>
      </c>
      <c r="AU24" t="s">
        <v>107</v>
      </c>
      <c r="AW24" t="s">
        <v>97</v>
      </c>
      <c r="AX24" t="s">
        <v>103</v>
      </c>
      <c r="AY24" t="s">
        <v>104</v>
      </c>
      <c r="AZ24" t="s">
        <v>99</v>
      </c>
      <c r="BB24" t="s">
        <v>111</v>
      </c>
      <c r="BD24" t="s">
        <v>113</v>
      </c>
    </row>
    <row r="25" spans="1:56" x14ac:dyDescent="0.25">
      <c r="A25" t="s">
        <v>74</v>
      </c>
      <c r="B25">
        <v>157</v>
      </c>
      <c r="C25">
        <v>157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O25">
        <f>SUM(D25,E25,F25,G25,I25,K25,L25,M25,N25,O25,P25,S25,T25,W25,X25,Y25,Z25,AA25,AB25,AC25,AD25,AF25,AG25,AH25,AI25,AJ25,AK25,AL25)</f>
        <v>0</v>
      </c>
      <c r="AQ25">
        <f>SUM(Z25,AE25)</f>
        <v>0</v>
      </c>
      <c r="AR25">
        <f>SUM(H25,I25,M25,U25)</f>
        <v>0</v>
      </c>
      <c r="AS25">
        <f>SUM(S25,AD25,X25)</f>
        <v>0</v>
      </c>
      <c r="AT25">
        <f>SUM(N25,AB25)</f>
        <v>0</v>
      </c>
      <c r="AU25">
        <f>SUM(AC25,AA25,K25,D25,E25,F25,G25,Y25,AG25,AH25,AI25,AJ25,AK25,AL25)</f>
        <v>0</v>
      </c>
      <c r="AW25">
        <f>SUM(Q25,AE25,Z25,U25,O25,M25,I25,H25,L25,T25,AA25)</f>
        <v>0</v>
      </c>
      <c r="AX25">
        <f>SUM(AF25,R25,AB25,N25,V25)</f>
        <v>0</v>
      </c>
      <c r="AY25">
        <f>SUM(S25,X25,P25,AD25,J25)</f>
        <v>0</v>
      </c>
      <c r="AZ25">
        <f>SUM(AA25,K25,AC25,D25,E25,F25,G25,Y25,AG25,AH25,AI25,AJ25,AK25,AL25,W25)</f>
        <v>0</v>
      </c>
      <c r="BB25">
        <f>B25-SUM(C25,Q25,R25,V25,AR25)</f>
        <v>0</v>
      </c>
      <c r="BD25">
        <f>SUM(C25:P25,S25:AL25)</f>
        <v>157</v>
      </c>
    </row>
    <row r="26" spans="1:56" x14ac:dyDescent="0.25">
      <c r="A26" t="s">
        <v>75</v>
      </c>
      <c r="B26">
        <v>24</v>
      </c>
      <c r="C26">
        <v>0</v>
      </c>
      <c r="D26">
        <v>0</v>
      </c>
      <c r="E26">
        <v>0</v>
      </c>
      <c r="F26">
        <v>2</v>
      </c>
      <c r="G26">
        <v>3</v>
      </c>
      <c r="H26">
        <v>1</v>
      </c>
      <c r="I26">
        <v>0</v>
      </c>
      <c r="J26">
        <v>0</v>
      </c>
      <c r="K26">
        <v>0</v>
      </c>
      <c r="L26">
        <v>1</v>
      </c>
      <c r="M26">
        <v>0</v>
      </c>
      <c r="N26">
        <v>2</v>
      </c>
      <c r="O26">
        <v>0</v>
      </c>
      <c r="P26">
        <v>0</v>
      </c>
      <c r="Q26">
        <v>1</v>
      </c>
      <c r="R26">
        <v>9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2</v>
      </c>
      <c r="AB26">
        <v>0</v>
      </c>
      <c r="AC26">
        <v>0</v>
      </c>
      <c r="AD26">
        <v>1</v>
      </c>
      <c r="AE26">
        <v>1</v>
      </c>
      <c r="AF26">
        <v>0</v>
      </c>
      <c r="AG26">
        <v>0</v>
      </c>
      <c r="AH26">
        <v>0</v>
      </c>
      <c r="AI26">
        <v>1</v>
      </c>
      <c r="AJ26">
        <v>0</v>
      </c>
      <c r="AK26">
        <v>0</v>
      </c>
      <c r="AL26">
        <v>0</v>
      </c>
      <c r="AO26">
        <f t="shared" ref="AO26:AO43" si="23">SUM(D26,E26,F26,G26,I26,K26,L26,M26,N26,O26,P26,S26,T26,W26,X26,Y26,Z26,AA26,AB26,AC26,AD26,AF26,AG26,AH26,AI26,AJ26,AK26,AL26)</f>
        <v>12</v>
      </c>
      <c r="AQ26">
        <f t="shared" ref="AQ26:AQ43" si="24">SUM(Z26,AE26)</f>
        <v>1</v>
      </c>
      <c r="AR26">
        <f t="shared" ref="AR26:AR43" si="25">SUM(H26,I26,M26,U26)</f>
        <v>1</v>
      </c>
      <c r="AS26">
        <f t="shared" ref="AS26:AS43" si="26">SUM(S26,AD26,X26)</f>
        <v>1</v>
      </c>
      <c r="AT26">
        <f t="shared" ref="AT26:AT43" si="27">SUM(N26,AB26)</f>
        <v>2</v>
      </c>
      <c r="AU26">
        <f t="shared" ref="AU26:AU43" si="28">SUM(AC26,AA26,K26,D26,E26,F26,G26,Y26,AG26,AH26,AI26,AJ26,AK26,AL26)</f>
        <v>8</v>
      </c>
      <c r="AW26">
        <f t="shared" ref="AW26:AW37" si="29">SUM(Q26,AE26,Z26,U26,O26,M26,I26,H26,L26,T26,AA26)</f>
        <v>6</v>
      </c>
      <c r="AX26">
        <f t="shared" ref="AX26:AX43" si="30">SUM(AF26,R26,AB26,N26,V26)</f>
        <v>11</v>
      </c>
      <c r="AY26">
        <f t="shared" ref="AY26:AY43" si="31">SUM(S26,X26,P26,AD26,J26)</f>
        <v>1</v>
      </c>
      <c r="AZ26">
        <f t="shared" ref="AZ26:AZ43" si="32">SUM(AA26,K26,AC26,D26,E26,F26,G26,Y26,AG26,AH26,AI26,AJ26,AK26,AL26,W26)</f>
        <v>8</v>
      </c>
      <c r="BB26">
        <f t="shared" ref="BB26:BB43" si="33">B26-SUM(C26,Q26,R26,V26,AR26)</f>
        <v>13</v>
      </c>
      <c r="BD26">
        <f t="shared" ref="BD26:BD43" si="34">SUM(C26:P26,S26:AL26)</f>
        <v>14</v>
      </c>
    </row>
    <row r="27" spans="1:56" x14ac:dyDescent="0.25">
      <c r="A27" t="s">
        <v>76</v>
      </c>
      <c r="B27">
        <v>11</v>
      </c>
      <c r="C27">
        <v>0</v>
      </c>
      <c r="D27">
        <v>0</v>
      </c>
      <c r="E27">
        <v>0</v>
      </c>
      <c r="F27">
        <v>1</v>
      </c>
      <c r="G27">
        <v>0</v>
      </c>
      <c r="H27">
        <v>2</v>
      </c>
      <c r="I27">
        <v>0</v>
      </c>
      <c r="J27">
        <v>0</v>
      </c>
      <c r="K27">
        <v>0</v>
      </c>
      <c r="L27">
        <v>0</v>
      </c>
      <c r="M27">
        <v>0</v>
      </c>
      <c r="N27">
        <v>2</v>
      </c>
      <c r="O27">
        <v>0</v>
      </c>
      <c r="P27">
        <v>0</v>
      </c>
      <c r="Q27">
        <v>0</v>
      </c>
      <c r="R27">
        <v>2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2</v>
      </c>
      <c r="Z27">
        <v>0</v>
      </c>
      <c r="AA27">
        <v>0</v>
      </c>
      <c r="AB27">
        <v>0</v>
      </c>
      <c r="AC27">
        <v>1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0</v>
      </c>
      <c r="AK27">
        <v>0</v>
      </c>
      <c r="AL27">
        <v>0</v>
      </c>
      <c r="AO27">
        <f t="shared" si="23"/>
        <v>7</v>
      </c>
      <c r="AQ27">
        <f t="shared" si="24"/>
        <v>0</v>
      </c>
      <c r="AR27">
        <f t="shared" si="25"/>
        <v>2</v>
      </c>
      <c r="AS27">
        <f t="shared" si="26"/>
        <v>0</v>
      </c>
      <c r="AT27">
        <f t="shared" si="27"/>
        <v>2</v>
      </c>
      <c r="AU27">
        <f t="shared" si="28"/>
        <v>5</v>
      </c>
      <c r="AW27">
        <f t="shared" si="29"/>
        <v>2</v>
      </c>
      <c r="AX27">
        <f t="shared" si="30"/>
        <v>4</v>
      </c>
      <c r="AY27">
        <f t="shared" si="31"/>
        <v>0</v>
      </c>
      <c r="AZ27">
        <f t="shared" si="32"/>
        <v>5</v>
      </c>
      <c r="BB27">
        <f t="shared" si="33"/>
        <v>7</v>
      </c>
      <c r="BD27">
        <f t="shared" si="34"/>
        <v>9</v>
      </c>
    </row>
    <row r="28" spans="1:56" x14ac:dyDescent="0.25">
      <c r="A28" t="s">
        <v>77</v>
      </c>
      <c r="B28">
        <v>16</v>
      </c>
      <c r="C28">
        <v>0</v>
      </c>
      <c r="D28">
        <v>0</v>
      </c>
      <c r="E28">
        <v>0</v>
      </c>
      <c r="F28">
        <v>0</v>
      </c>
      <c r="G28">
        <v>0</v>
      </c>
      <c r="H28">
        <v>1</v>
      </c>
      <c r="I28">
        <v>0</v>
      </c>
      <c r="J28">
        <v>0</v>
      </c>
      <c r="K28">
        <v>1</v>
      </c>
      <c r="L28">
        <v>1</v>
      </c>
      <c r="M28">
        <v>0</v>
      </c>
      <c r="N28">
        <v>4</v>
      </c>
      <c r="O28">
        <v>0</v>
      </c>
      <c r="P28">
        <v>0</v>
      </c>
      <c r="Q28">
        <v>2</v>
      </c>
      <c r="R28">
        <v>5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2</v>
      </c>
      <c r="AJ28">
        <v>0</v>
      </c>
      <c r="AK28">
        <v>0</v>
      </c>
      <c r="AL28">
        <v>0</v>
      </c>
      <c r="AO28">
        <f t="shared" si="23"/>
        <v>8</v>
      </c>
      <c r="AQ28">
        <f t="shared" si="24"/>
        <v>0</v>
      </c>
      <c r="AR28">
        <f t="shared" si="25"/>
        <v>1</v>
      </c>
      <c r="AS28">
        <f t="shared" si="26"/>
        <v>0</v>
      </c>
      <c r="AT28">
        <f t="shared" si="27"/>
        <v>4</v>
      </c>
      <c r="AU28">
        <f t="shared" si="28"/>
        <v>3</v>
      </c>
      <c r="AW28">
        <f t="shared" si="29"/>
        <v>4</v>
      </c>
      <c r="AX28">
        <f t="shared" si="30"/>
        <v>9</v>
      </c>
      <c r="AY28">
        <f t="shared" si="31"/>
        <v>0</v>
      </c>
      <c r="AZ28">
        <f t="shared" si="32"/>
        <v>3</v>
      </c>
      <c r="BB28">
        <f t="shared" si="33"/>
        <v>8</v>
      </c>
      <c r="BD28">
        <f t="shared" si="34"/>
        <v>9</v>
      </c>
    </row>
    <row r="29" spans="1:56" x14ac:dyDescent="0.25">
      <c r="A29" t="s">
        <v>78</v>
      </c>
      <c r="B29">
        <v>99</v>
      </c>
      <c r="C29">
        <v>0</v>
      </c>
      <c r="D29">
        <v>1</v>
      </c>
      <c r="E29">
        <v>1</v>
      </c>
      <c r="F29">
        <v>1</v>
      </c>
      <c r="G29">
        <v>0</v>
      </c>
      <c r="H29">
        <v>4</v>
      </c>
      <c r="I29">
        <v>0</v>
      </c>
      <c r="J29">
        <v>0</v>
      </c>
      <c r="K29">
        <v>0</v>
      </c>
      <c r="L29">
        <v>1</v>
      </c>
      <c r="M29">
        <v>0</v>
      </c>
      <c r="N29">
        <v>12</v>
      </c>
      <c r="O29">
        <v>2</v>
      </c>
      <c r="P29">
        <v>1</v>
      </c>
      <c r="Q29">
        <v>5</v>
      </c>
      <c r="R29">
        <v>63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1</v>
      </c>
      <c r="AA29">
        <v>0</v>
      </c>
      <c r="AB29">
        <v>2</v>
      </c>
      <c r="AC29">
        <v>0</v>
      </c>
      <c r="AD29">
        <v>0</v>
      </c>
      <c r="AE29">
        <v>1</v>
      </c>
      <c r="AF29">
        <v>2</v>
      </c>
      <c r="AG29">
        <v>0</v>
      </c>
      <c r="AH29">
        <v>0</v>
      </c>
      <c r="AI29">
        <v>2</v>
      </c>
      <c r="AJ29">
        <v>0</v>
      </c>
      <c r="AK29">
        <v>0</v>
      </c>
      <c r="AL29">
        <v>0</v>
      </c>
      <c r="AO29">
        <f t="shared" si="23"/>
        <v>26</v>
      </c>
      <c r="AQ29">
        <f t="shared" si="24"/>
        <v>2</v>
      </c>
      <c r="AR29">
        <f t="shared" si="25"/>
        <v>4</v>
      </c>
      <c r="AS29">
        <f t="shared" si="26"/>
        <v>0</v>
      </c>
      <c r="AT29">
        <f t="shared" si="27"/>
        <v>14</v>
      </c>
      <c r="AU29">
        <f t="shared" si="28"/>
        <v>5</v>
      </c>
      <c r="AW29">
        <f t="shared" si="29"/>
        <v>14</v>
      </c>
      <c r="AX29">
        <f t="shared" si="30"/>
        <v>79</v>
      </c>
      <c r="AY29">
        <f t="shared" si="31"/>
        <v>1</v>
      </c>
      <c r="AZ29">
        <f t="shared" si="32"/>
        <v>5</v>
      </c>
      <c r="BB29">
        <f t="shared" si="33"/>
        <v>27</v>
      </c>
      <c r="BD29">
        <f t="shared" si="34"/>
        <v>31</v>
      </c>
    </row>
    <row r="30" spans="1:56" x14ac:dyDescent="0.25">
      <c r="A30" t="s">
        <v>79</v>
      </c>
      <c r="B30">
        <v>112</v>
      </c>
      <c r="C30">
        <v>0</v>
      </c>
      <c r="D30">
        <v>2</v>
      </c>
      <c r="E30">
        <v>0</v>
      </c>
      <c r="F30">
        <v>0</v>
      </c>
      <c r="G30">
        <v>2</v>
      </c>
      <c r="H30">
        <v>3</v>
      </c>
      <c r="I30">
        <v>0</v>
      </c>
      <c r="J30">
        <v>0</v>
      </c>
      <c r="K30">
        <v>0</v>
      </c>
      <c r="L30">
        <v>0</v>
      </c>
      <c r="M30">
        <v>0</v>
      </c>
      <c r="N30">
        <v>14</v>
      </c>
      <c r="O30">
        <v>1</v>
      </c>
      <c r="P30">
        <v>7</v>
      </c>
      <c r="Q30">
        <v>4</v>
      </c>
      <c r="R30">
        <v>71</v>
      </c>
      <c r="S30">
        <v>0</v>
      </c>
      <c r="T30">
        <v>0</v>
      </c>
      <c r="U30">
        <v>0</v>
      </c>
      <c r="V30">
        <v>1</v>
      </c>
      <c r="W30">
        <v>0</v>
      </c>
      <c r="X30">
        <v>1</v>
      </c>
      <c r="Y30">
        <v>2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2</v>
      </c>
      <c r="AG30">
        <v>0</v>
      </c>
      <c r="AH30">
        <v>0</v>
      </c>
      <c r="AI30">
        <v>1</v>
      </c>
      <c r="AJ30">
        <v>0</v>
      </c>
      <c r="AK30">
        <v>1</v>
      </c>
      <c r="AL30">
        <v>0</v>
      </c>
      <c r="AO30">
        <f t="shared" si="23"/>
        <v>33</v>
      </c>
      <c r="AQ30">
        <f t="shared" si="24"/>
        <v>0</v>
      </c>
      <c r="AR30">
        <f t="shared" si="25"/>
        <v>3</v>
      </c>
      <c r="AS30">
        <f t="shared" si="26"/>
        <v>1</v>
      </c>
      <c r="AT30">
        <f t="shared" si="27"/>
        <v>14</v>
      </c>
      <c r="AU30">
        <f t="shared" si="28"/>
        <v>8</v>
      </c>
      <c r="AW30">
        <f t="shared" si="29"/>
        <v>8</v>
      </c>
      <c r="AX30">
        <f t="shared" si="30"/>
        <v>88</v>
      </c>
      <c r="AY30">
        <f t="shared" si="31"/>
        <v>8</v>
      </c>
      <c r="AZ30">
        <f t="shared" si="32"/>
        <v>8</v>
      </c>
      <c r="BB30">
        <f t="shared" si="33"/>
        <v>33</v>
      </c>
      <c r="BD30">
        <f t="shared" si="34"/>
        <v>37</v>
      </c>
    </row>
    <row r="31" spans="1:56" x14ac:dyDescent="0.25">
      <c r="A31" t="s">
        <v>80</v>
      </c>
      <c r="B31">
        <v>140</v>
      </c>
      <c r="C31">
        <v>0</v>
      </c>
      <c r="D31">
        <v>3</v>
      </c>
      <c r="E31">
        <v>1</v>
      </c>
      <c r="F31">
        <v>0</v>
      </c>
      <c r="G31">
        <v>4</v>
      </c>
      <c r="H31">
        <v>5</v>
      </c>
      <c r="I31">
        <v>1</v>
      </c>
      <c r="J31">
        <v>0</v>
      </c>
      <c r="K31">
        <v>0</v>
      </c>
      <c r="L31">
        <v>3</v>
      </c>
      <c r="M31">
        <v>0</v>
      </c>
      <c r="N31">
        <v>13</v>
      </c>
      <c r="O31">
        <v>1</v>
      </c>
      <c r="P31">
        <v>5</v>
      </c>
      <c r="Q31">
        <v>13</v>
      </c>
      <c r="R31">
        <v>60</v>
      </c>
      <c r="S31">
        <v>0</v>
      </c>
      <c r="T31">
        <v>0</v>
      </c>
      <c r="U31">
        <v>0</v>
      </c>
      <c r="V31">
        <v>1</v>
      </c>
      <c r="W31">
        <v>1</v>
      </c>
      <c r="X31">
        <v>5</v>
      </c>
      <c r="Y31">
        <v>0</v>
      </c>
      <c r="Z31">
        <v>2</v>
      </c>
      <c r="AA31">
        <v>0</v>
      </c>
      <c r="AB31">
        <v>5</v>
      </c>
      <c r="AC31">
        <v>0</v>
      </c>
      <c r="AD31">
        <v>4</v>
      </c>
      <c r="AE31">
        <v>2</v>
      </c>
      <c r="AF31">
        <v>6</v>
      </c>
      <c r="AG31">
        <v>1</v>
      </c>
      <c r="AH31">
        <v>0</v>
      </c>
      <c r="AI31">
        <v>3</v>
      </c>
      <c r="AJ31">
        <v>0</v>
      </c>
      <c r="AK31">
        <v>1</v>
      </c>
      <c r="AL31">
        <v>0</v>
      </c>
      <c r="AO31">
        <f t="shared" si="23"/>
        <v>59</v>
      </c>
      <c r="AQ31">
        <f t="shared" si="24"/>
        <v>4</v>
      </c>
      <c r="AR31">
        <f t="shared" si="25"/>
        <v>6</v>
      </c>
      <c r="AS31">
        <f t="shared" si="26"/>
        <v>9</v>
      </c>
      <c r="AT31">
        <f t="shared" si="27"/>
        <v>18</v>
      </c>
      <c r="AU31">
        <f t="shared" si="28"/>
        <v>13</v>
      </c>
      <c r="AW31">
        <f t="shared" si="29"/>
        <v>27</v>
      </c>
      <c r="AX31">
        <f t="shared" si="30"/>
        <v>85</v>
      </c>
      <c r="AY31">
        <f t="shared" si="31"/>
        <v>14</v>
      </c>
      <c r="AZ31">
        <f t="shared" si="32"/>
        <v>14</v>
      </c>
      <c r="BB31">
        <f t="shared" si="33"/>
        <v>60</v>
      </c>
      <c r="BD31">
        <f t="shared" si="34"/>
        <v>67</v>
      </c>
    </row>
    <row r="32" spans="1:56" x14ac:dyDescent="0.25">
      <c r="A32" t="s">
        <v>81</v>
      </c>
      <c r="B32">
        <v>151</v>
      </c>
      <c r="C32">
        <v>0</v>
      </c>
      <c r="D32">
        <v>1</v>
      </c>
      <c r="E32">
        <v>3</v>
      </c>
      <c r="F32">
        <v>0</v>
      </c>
      <c r="G32">
        <v>2</v>
      </c>
      <c r="H32">
        <v>6</v>
      </c>
      <c r="I32">
        <v>1</v>
      </c>
      <c r="J32">
        <v>0</v>
      </c>
      <c r="K32">
        <v>3</v>
      </c>
      <c r="L32">
        <v>3</v>
      </c>
      <c r="M32">
        <v>1</v>
      </c>
      <c r="N32">
        <v>15</v>
      </c>
      <c r="O32">
        <v>3</v>
      </c>
      <c r="P32">
        <v>12</v>
      </c>
      <c r="Q32">
        <v>26</v>
      </c>
      <c r="R32">
        <v>47</v>
      </c>
      <c r="S32">
        <v>0</v>
      </c>
      <c r="T32">
        <v>4</v>
      </c>
      <c r="U32">
        <v>1</v>
      </c>
      <c r="V32">
        <v>3</v>
      </c>
      <c r="W32">
        <v>0</v>
      </c>
      <c r="X32">
        <v>4</v>
      </c>
      <c r="Y32">
        <v>1</v>
      </c>
      <c r="Z32">
        <v>3</v>
      </c>
      <c r="AA32">
        <v>1</v>
      </c>
      <c r="AB32">
        <v>2</v>
      </c>
      <c r="AC32">
        <v>0</v>
      </c>
      <c r="AD32">
        <v>1</v>
      </c>
      <c r="AE32">
        <v>2</v>
      </c>
      <c r="AF32">
        <v>0</v>
      </c>
      <c r="AG32">
        <v>3</v>
      </c>
      <c r="AH32">
        <v>0</v>
      </c>
      <c r="AI32">
        <v>3</v>
      </c>
      <c r="AJ32">
        <v>0</v>
      </c>
      <c r="AK32">
        <v>0</v>
      </c>
      <c r="AL32">
        <v>0</v>
      </c>
      <c r="AO32">
        <f t="shared" si="23"/>
        <v>66</v>
      </c>
      <c r="AQ32">
        <f t="shared" si="24"/>
        <v>5</v>
      </c>
      <c r="AR32">
        <f t="shared" si="25"/>
        <v>9</v>
      </c>
      <c r="AS32">
        <f t="shared" si="26"/>
        <v>5</v>
      </c>
      <c r="AT32">
        <f t="shared" si="27"/>
        <v>17</v>
      </c>
      <c r="AU32">
        <f t="shared" si="28"/>
        <v>17</v>
      </c>
      <c r="AW32">
        <f t="shared" si="29"/>
        <v>51</v>
      </c>
      <c r="AX32">
        <f t="shared" si="30"/>
        <v>67</v>
      </c>
      <c r="AY32">
        <f t="shared" si="31"/>
        <v>17</v>
      </c>
      <c r="AZ32">
        <f t="shared" si="32"/>
        <v>17</v>
      </c>
      <c r="BB32">
        <f t="shared" si="33"/>
        <v>66</v>
      </c>
      <c r="BD32">
        <f t="shared" si="34"/>
        <v>78</v>
      </c>
    </row>
    <row r="33" spans="1:56" x14ac:dyDescent="0.25">
      <c r="A33" t="s">
        <v>82</v>
      </c>
      <c r="B33">
        <v>178</v>
      </c>
      <c r="C33">
        <v>0</v>
      </c>
      <c r="D33">
        <v>1</v>
      </c>
      <c r="E33">
        <v>1</v>
      </c>
      <c r="F33">
        <v>0</v>
      </c>
      <c r="G33">
        <v>2</v>
      </c>
      <c r="H33">
        <v>14</v>
      </c>
      <c r="I33">
        <v>4</v>
      </c>
      <c r="J33">
        <v>0</v>
      </c>
      <c r="K33">
        <v>1</v>
      </c>
      <c r="L33">
        <v>9</v>
      </c>
      <c r="M33">
        <v>4</v>
      </c>
      <c r="N33">
        <v>11</v>
      </c>
      <c r="O33">
        <v>4</v>
      </c>
      <c r="P33">
        <v>10</v>
      </c>
      <c r="Q33">
        <v>38</v>
      </c>
      <c r="R33">
        <v>25</v>
      </c>
      <c r="S33">
        <v>0</v>
      </c>
      <c r="T33">
        <v>4</v>
      </c>
      <c r="U33">
        <v>0</v>
      </c>
      <c r="V33">
        <v>8</v>
      </c>
      <c r="W33">
        <v>0</v>
      </c>
      <c r="X33">
        <v>7</v>
      </c>
      <c r="Y33">
        <v>4</v>
      </c>
      <c r="Z33">
        <v>5</v>
      </c>
      <c r="AA33">
        <v>1</v>
      </c>
      <c r="AB33">
        <v>1</v>
      </c>
      <c r="AC33">
        <v>0</v>
      </c>
      <c r="AD33">
        <v>1</v>
      </c>
      <c r="AE33">
        <v>5</v>
      </c>
      <c r="AF33">
        <v>3</v>
      </c>
      <c r="AG33">
        <v>2</v>
      </c>
      <c r="AH33">
        <v>1</v>
      </c>
      <c r="AI33">
        <v>3</v>
      </c>
      <c r="AJ33">
        <v>0</v>
      </c>
      <c r="AK33">
        <v>8</v>
      </c>
      <c r="AL33">
        <v>1</v>
      </c>
      <c r="AO33">
        <f t="shared" si="23"/>
        <v>88</v>
      </c>
      <c r="AQ33">
        <f t="shared" si="24"/>
        <v>10</v>
      </c>
      <c r="AR33">
        <f t="shared" si="25"/>
        <v>22</v>
      </c>
      <c r="AS33">
        <f t="shared" si="26"/>
        <v>8</v>
      </c>
      <c r="AT33">
        <f t="shared" si="27"/>
        <v>12</v>
      </c>
      <c r="AU33">
        <f t="shared" si="28"/>
        <v>25</v>
      </c>
      <c r="AW33">
        <f t="shared" si="29"/>
        <v>88</v>
      </c>
      <c r="AX33">
        <f t="shared" si="30"/>
        <v>48</v>
      </c>
      <c r="AY33">
        <f t="shared" si="31"/>
        <v>18</v>
      </c>
      <c r="AZ33">
        <f t="shared" si="32"/>
        <v>25</v>
      </c>
      <c r="BB33">
        <f t="shared" si="33"/>
        <v>85</v>
      </c>
      <c r="BD33">
        <f t="shared" si="34"/>
        <v>115</v>
      </c>
    </row>
    <row r="34" spans="1:56" x14ac:dyDescent="0.25">
      <c r="A34" t="s">
        <v>83</v>
      </c>
      <c r="B34">
        <v>225</v>
      </c>
      <c r="C34">
        <v>0</v>
      </c>
      <c r="D34">
        <v>2</v>
      </c>
      <c r="E34">
        <v>0</v>
      </c>
      <c r="F34">
        <v>1</v>
      </c>
      <c r="G34">
        <v>3</v>
      </c>
      <c r="H34">
        <v>17</v>
      </c>
      <c r="I34">
        <v>9</v>
      </c>
      <c r="J34">
        <v>0</v>
      </c>
      <c r="K34">
        <v>2</v>
      </c>
      <c r="L34">
        <v>8</v>
      </c>
      <c r="M34">
        <v>4</v>
      </c>
      <c r="N34">
        <v>7</v>
      </c>
      <c r="O34">
        <v>8</v>
      </c>
      <c r="P34">
        <v>20</v>
      </c>
      <c r="Q34">
        <v>46</v>
      </c>
      <c r="R34">
        <v>13</v>
      </c>
      <c r="S34">
        <v>0</v>
      </c>
      <c r="T34">
        <v>3</v>
      </c>
      <c r="U34">
        <v>5</v>
      </c>
      <c r="V34">
        <v>20</v>
      </c>
      <c r="W34">
        <v>3</v>
      </c>
      <c r="X34">
        <v>4</v>
      </c>
      <c r="Y34">
        <v>4</v>
      </c>
      <c r="Z34">
        <v>5</v>
      </c>
      <c r="AA34">
        <v>3</v>
      </c>
      <c r="AB34">
        <v>0</v>
      </c>
      <c r="AC34">
        <v>0</v>
      </c>
      <c r="AD34">
        <v>4</v>
      </c>
      <c r="AE34">
        <v>8</v>
      </c>
      <c r="AF34">
        <v>3</v>
      </c>
      <c r="AG34">
        <v>4</v>
      </c>
      <c r="AH34">
        <v>7</v>
      </c>
      <c r="AI34">
        <v>4</v>
      </c>
      <c r="AJ34">
        <v>0</v>
      </c>
      <c r="AK34">
        <v>8</v>
      </c>
      <c r="AL34">
        <v>0</v>
      </c>
      <c r="AO34">
        <f t="shared" si="23"/>
        <v>116</v>
      </c>
      <c r="AQ34">
        <f t="shared" si="24"/>
        <v>13</v>
      </c>
      <c r="AR34">
        <f t="shared" si="25"/>
        <v>35</v>
      </c>
      <c r="AS34">
        <f t="shared" si="26"/>
        <v>8</v>
      </c>
      <c r="AT34">
        <f t="shared" si="27"/>
        <v>7</v>
      </c>
      <c r="AU34">
        <f t="shared" si="28"/>
        <v>38</v>
      </c>
      <c r="AW34">
        <f t="shared" si="29"/>
        <v>116</v>
      </c>
      <c r="AX34">
        <f t="shared" si="30"/>
        <v>43</v>
      </c>
      <c r="AY34">
        <f t="shared" si="31"/>
        <v>28</v>
      </c>
      <c r="AZ34">
        <f t="shared" si="32"/>
        <v>41</v>
      </c>
      <c r="BB34">
        <f t="shared" si="33"/>
        <v>111</v>
      </c>
      <c r="BD34">
        <f t="shared" si="34"/>
        <v>166</v>
      </c>
    </row>
    <row r="35" spans="1:56" x14ac:dyDescent="0.25">
      <c r="A35" t="s">
        <v>84</v>
      </c>
      <c r="B35">
        <v>372</v>
      </c>
      <c r="C35">
        <v>0</v>
      </c>
      <c r="D35">
        <v>3</v>
      </c>
      <c r="E35">
        <v>0</v>
      </c>
      <c r="F35">
        <v>0</v>
      </c>
      <c r="G35">
        <v>5</v>
      </c>
      <c r="H35">
        <v>42</v>
      </c>
      <c r="I35">
        <v>18</v>
      </c>
      <c r="J35">
        <v>0</v>
      </c>
      <c r="K35">
        <v>5</v>
      </c>
      <c r="L35">
        <v>10</v>
      </c>
      <c r="M35">
        <v>9</v>
      </c>
      <c r="N35">
        <v>13</v>
      </c>
      <c r="O35">
        <v>12</v>
      </c>
      <c r="P35">
        <v>17</v>
      </c>
      <c r="Q35">
        <v>111</v>
      </c>
      <c r="R35">
        <v>9</v>
      </c>
      <c r="S35">
        <v>0</v>
      </c>
      <c r="T35">
        <v>8</v>
      </c>
      <c r="U35">
        <v>17</v>
      </c>
      <c r="V35">
        <v>17</v>
      </c>
      <c r="W35">
        <v>1</v>
      </c>
      <c r="X35">
        <v>14</v>
      </c>
      <c r="Y35">
        <v>7</v>
      </c>
      <c r="Z35">
        <v>9</v>
      </c>
      <c r="AA35">
        <v>3</v>
      </c>
      <c r="AB35">
        <v>2</v>
      </c>
      <c r="AC35">
        <v>0</v>
      </c>
      <c r="AD35">
        <v>2</v>
      </c>
      <c r="AE35">
        <v>16</v>
      </c>
      <c r="AF35">
        <v>0</v>
      </c>
      <c r="AG35">
        <v>4</v>
      </c>
      <c r="AH35">
        <v>3</v>
      </c>
      <c r="AI35">
        <v>8</v>
      </c>
      <c r="AJ35">
        <v>0</v>
      </c>
      <c r="AK35">
        <v>7</v>
      </c>
      <c r="AL35">
        <v>0</v>
      </c>
      <c r="AO35">
        <f t="shared" si="23"/>
        <v>160</v>
      </c>
      <c r="AQ35">
        <f t="shared" si="24"/>
        <v>25</v>
      </c>
      <c r="AR35">
        <f t="shared" si="25"/>
        <v>86</v>
      </c>
      <c r="AS35">
        <f t="shared" si="26"/>
        <v>16</v>
      </c>
      <c r="AT35">
        <f t="shared" si="27"/>
        <v>15</v>
      </c>
      <c r="AU35">
        <f t="shared" si="28"/>
        <v>45</v>
      </c>
      <c r="AW35">
        <f t="shared" si="29"/>
        <v>255</v>
      </c>
      <c r="AX35">
        <f t="shared" si="30"/>
        <v>41</v>
      </c>
      <c r="AY35">
        <f t="shared" si="31"/>
        <v>33</v>
      </c>
      <c r="AZ35">
        <f t="shared" si="32"/>
        <v>46</v>
      </c>
      <c r="BB35">
        <f t="shared" si="33"/>
        <v>149</v>
      </c>
      <c r="BD35">
        <f t="shared" si="34"/>
        <v>252</v>
      </c>
    </row>
    <row r="36" spans="1:56" x14ac:dyDescent="0.25">
      <c r="A36" t="s">
        <v>85</v>
      </c>
      <c r="B36">
        <v>656</v>
      </c>
      <c r="C36">
        <v>0</v>
      </c>
      <c r="D36">
        <v>4</v>
      </c>
      <c r="E36">
        <v>0</v>
      </c>
      <c r="F36">
        <v>0</v>
      </c>
      <c r="G36">
        <v>2</v>
      </c>
      <c r="H36">
        <v>79</v>
      </c>
      <c r="I36">
        <v>28</v>
      </c>
      <c r="J36">
        <v>0</v>
      </c>
      <c r="K36">
        <v>18</v>
      </c>
      <c r="L36">
        <v>14</v>
      </c>
      <c r="M36">
        <v>21</v>
      </c>
      <c r="N36">
        <v>15</v>
      </c>
      <c r="O36">
        <v>16</v>
      </c>
      <c r="P36">
        <v>19</v>
      </c>
      <c r="Q36">
        <v>212</v>
      </c>
      <c r="R36">
        <v>9</v>
      </c>
      <c r="S36">
        <v>0</v>
      </c>
      <c r="T36">
        <v>24</v>
      </c>
      <c r="U36">
        <v>49</v>
      </c>
      <c r="V36">
        <v>12</v>
      </c>
      <c r="W36">
        <v>2</v>
      </c>
      <c r="X36">
        <v>17</v>
      </c>
      <c r="Y36">
        <v>6</v>
      </c>
      <c r="Z36">
        <v>17</v>
      </c>
      <c r="AA36">
        <v>4</v>
      </c>
      <c r="AB36">
        <v>1</v>
      </c>
      <c r="AC36">
        <v>0</v>
      </c>
      <c r="AD36">
        <v>13</v>
      </c>
      <c r="AE36">
        <v>24</v>
      </c>
      <c r="AF36">
        <v>6</v>
      </c>
      <c r="AG36">
        <v>8</v>
      </c>
      <c r="AH36">
        <v>9</v>
      </c>
      <c r="AI36">
        <v>7</v>
      </c>
      <c r="AJ36">
        <v>0</v>
      </c>
      <c r="AK36">
        <v>16</v>
      </c>
      <c r="AL36">
        <v>4</v>
      </c>
      <c r="AO36">
        <f t="shared" si="23"/>
        <v>271</v>
      </c>
      <c r="AQ36">
        <f t="shared" si="24"/>
        <v>41</v>
      </c>
      <c r="AR36">
        <f t="shared" si="25"/>
        <v>177</v>
      </c>
      <c r="AS36">
        <f t="shared" si="26"/>
        <v>30</v>
      </c>
      <c r="AT36">
        <f t="shared" si="27"/>
        <v>16</v>
      </c>
      <c r="AU36">
        <f t="shared" si="28"/>
        <v>78</v>
      </c>
      <c r="AW36">
        <f t="shared" si="29"/>
        <v>488</v>
      </c>
      <c r="AX36">
        <f t="shared" si="30"/>
        <v>43</v>
      </c>
      <c r="AY36">
        <f t="shared" si="31"/>
        <v>49</v>
      </c>
      <c r="AZ36">
        <f t="shared" si="32"/>
        <v>80</v>
      </c>
      <c r="BB36">
        <f t="shared" si="33"/>
        <v>246</v>
      </c>
      <c r="BD36">
        <f t="shared" si="34"/>
        <v>435</v>
      </c>
    </row>
    <row r="37" spans="1:56" x14ac:dyDescent="0.25">
      <c r="A37" t="s">
        <v>86</v>
      </c>
      <c r="B37">
        <v>782</v>
      </c>
      <c r="C37">
        <v>0</v>
      </c>
      <c r="D37">
        <v>3</v>
      </c>
      <c r="E37">
        <v>0</v>
      </c>
      <c r="F37">
        <v>0</v>
      </c>
      <c r="G37">
        <v>6</v>
      </c>
      <c r="H37">
        <v>137</v>
      </c>
      <c r="I37">
        <v>25</v>
      </c>
      <c r="J37">
        <v>0</v>
      </c>
      <c r="K37">
        <v>17</v>
      </c>
      <c r="L37">
        <v>30</v>
      </c>
      <c r="M37">
        <v>25</v>
      </c>
      <c r="N37">
        <v>19</v>
      </c>
      <c r="O37">
        <v>22</v>
      </c>
      <c r="P37">
        <v>26</v>
      </c>
      <c r="Q37">
        <v>220</v>
      </c>
      <c r="R37">
        <v>6</v>
      </c>
      <c r="S37">
        <v>0</v>
      </c>
      <c r="T37">
        <v>23</v>
      </c>
      <c r="U37">
        <v>67</v>
      </c>
      <c r="V37">
        <v>7</v>
      </c>
      <c r="W37">
        <v>3</v>
      </c>
      <c r="X37">
        <v>28</v>
      </c>
      <c r="Y37">
        <v>5</v>
      </c>
      <c r="Z37">
        <v>14</v>
      </c>
      <c r="AA37">
        <v>12</v>
      </c>
      <c r="AB37">
        <v>1</v>
      </c>
      <c r="AC37">
        <v>0</v>
      </c>
      <c r="AD37">
        <v>7</v>
      </c>
      <c r="AE37">
        <v>31</v>
      </c>
      <c r="AF37">
        <v>1</v>
      </c>
      <c r="AG37">
        <v>10</v>
      </c>
      <c r="AH37">
        <v>5</v>
      </c>
      <c r="AI37">
        <v>15</v>
      </c>
      <c r="AJ37">
        <v>0</v>
      </c>
      <c r="AK37">
        <v>16</v>
      </c>
      <c r="AL37">
        <v>1</v>
      </c>
      <c r="AO37">
        <f t="shared" si="23"/>
        <v>314</v>
      </c>
      <c r="AQ37">
        <f t="shared" si="24"/>
        <v>45</v>
      </c>
      <c r="AR37">
        <f t="shared" si="25"/>
        <v>254</v>
      </c>
      <c r="AS37">
        <f t="shared" si="26"/>
        <v>35</v>
      </c>
      <c r="AT37">
        <f t="shared" si="27"/>
        <v>20</v>
      </c>
      <c r="AU37">
        <f t="shared" si="28"/>
        <v>90</v>
      </c>
      <c r="AW37">
        <f t="shared" si="29"/>
        <v>606</v>
      </c>
      <c r="AX37">
        <f t="shared" si="30"/>
        <v>34</v>
      </c>
      <c r="AY37">
        <f t="shared" si="31"/>
        <v>61</v>
      </c>
      <c r="AZ37">
        <f t="shared" si="32"/>
        <v>93</v>
      </c>
      <c r="BB37">
        <f t="shared" si="33"/>
        <v>295</v>
      </c>
      <c r="BD37">
        <f t="shared" si="34"/>
        <v>556</v>
      </c>
    </row>
    <row r="38" spans="1:56" x14ac:dyDescent="0.25">
      <c r="A38" t="s">
        <v>87</v>
      </c>
      <c r="B38">
        <v>767</v>
      </c>
      <c r="C38">
        <v>0</v>
      </c>
      <c r="D38">
        <v>2</v>
      </c>
      <c r="E38">
        <v>0</v>
      </c>
      <c r="F38">
        <v>0</v>
      </c>
      <c r="G38">
        <v>3</v>
      </c>
      <c r="H38">
        <v>148</v>
      </c>
      <c r="I38">
        <v>16</v>
      </c>
      <c r="J38">
        <v>0</v>
      </c>
      <c r="K38">
        <v>9</v>
      </c>
      <c r="L38">
        <v>20</v>
      </c>
      <c r="M38">
        <v>18</v>
      </c>
      <c r="N38">
        <v>8</v>
      </c>
      <c r="O38">
        <v>31</v>
      </c>
      <c r="P38">
        <v>13</v>
      </c>
      <c r="Q38">
        <v>229</v>
      </c>
      <c r="R38">
        <v>5</v>
      </c>
      <c r="S38">
        <v>0</v>
      </c>
      <c r="T38">
        <v>21</v>
      </c>
      <c r="U38">
        <v>80</v>
      </c>
      <c r="V38">
        <v>7</v>
      </c>
      <c r="W38">
        <v>3</v>
      </c>
      <c r="X38">
        <v>36</v>
      </c>
      <c r="Y38">
        <v>3</v>
      </c>
      <c r="Z38">
        <v>17</v>
      </c>
      <c r="AA38">
        <v>10</v>
      </c>
      <c r="AB38">
        <v>1</v>
      </c>
      <c r="AC38">
        <v>0</v>
      </c>
      <c r="AD38">
        <v>15</v>
      </c>
      <c r="AE38">
        <v>27</v>
      </c>
      <c r="AF38">
        <v>2</v>
      </c>
      <c r="AG38">
        <v>13</v>
      </c>
      <c r="AH38">
        <v>1</v>
      </c>
      <c r="AI38">
        <v>10</v>
      </c>
      <c r="AJ38">
        <v>0</v>
      </c>
      <c r="AK38">
        <v>17</v>
      </c>
      <c r="AL38">
        <v>2</v>
      </c>
      <c r="AO38">
        <f t="shared" si="23"/>
        <v>271</v>
      </c>
      <c r="AQ38">
        <f t="shared" si="24"/>
        <v>44</v>
      </c>
      <c r="AR38">
        <f t="shared" si="25"/>
        <v>262</v>
      </c>
      <c r="AS38">
        <f t="shared" si="26"/>
        <v>51</v>
      </c>
      <c r="AT38">
        <f t="shared" si="27"/>
        <v>9</v>
      </c>
      <c r="AU38">
        <f t="shared" si="28"/>
        <v>70</v>
      </c>
      <c r="AW38">
        <f>SUM(Q38,AE38,Z38,U38,O38,M38,I38,H38,L38,T38,AA38)</f>
        <v>617</v>
      </c>
      <c r="AX38">
        <f t="shared" si="30"/>
        <v>23</v>
      </c>
      <c r="AY38">
        <f t="shared" si="31"/>
        <v>64</v>
      </c>
      <c r="AZ38">
        <f t="shared" si="32"/>
        <v>73</v>
      </c>
      <c r="BB38">
        <f t="shared" si="33"/>
        <v>264</v>
      </c>
      <c r="BD38">
        <f t="shared" si="34"/>
        <v>533</v>
      </c>
    </row>
    <row r="39" spans="1:56" x14ac:dyDescent="0.25">
      <c r="A39" t="s">
        <v>88</v>
      </c>
      <c r="B39">
        <v>791</v>
      </c>
      <c r="C39">
        <v>0</v>
      </c>
      <c r="D39">
        <v>7</v>
      </c>
      <c r="E39">
        <v>0</v>
      </c>
      <c r="F39">
        <v>1</v>
      </c>
      <c r="G39">
        <v>5</v>
      </c>
      <c r="H39">
        <v>154</v>
      </c>
      <c r="I39">
        <v>17</v>
      </c>
      <c r="J39">
        <v>0</v>
      </c>
      <c r="K39">
        <v>5</v>
      </c>
      <c r="L39">
        <v>40</v>
      </c>
      <c r="M39">
        <v>25</v>
      </c>
      <c r="N39">
        <v>18</v>
      </c>
      <c r="O39">
        <v>23</v>
      </c>
      <c r="P39">
        <v>4</v>
      </c>
      <c r="Q39">
        <v>219</v>
      </c>
      <c r="R39">
        <v>1</v>
      </c>
      <c r="S39">
        <v>0</v>
      </c>
      <c r="T39">
        <v>27</v>
      </c>
      <c r="U39">
        <v>72</v>
      </c>
      <c r="V39">
        <v>2</v>
      </c>
      <c r="W39">
        <v>3</v>
      </c>
      <c r="X39">
        <v>26</v>
      </c>
      <c r="Y39">
        <v>7</v>
      </c>
      <c r="Z39">
        <v>17</v>
      </c>
      <c r="AA39">
        <v>17</v>
      </c>
      <c r="AB39">
        <v>0</v>
      </c>
      <c r="AC39">
        <v>0</v>
      </c>
      <c r="AD39">
        <v>12</v>
      </c>
      <c r="AE39">
        <v>38</v>
      </c>
      <c r="AF39">
        <v>2</v>
      </c>
      <c r="AG39">
        <v>11</v>
      </c>
      <c r="AH39">
        <v>9</v>
      </c>
      <c r="AI39">
        <v>14</v>
      </c>
      <c r="AJ39">
        <v>0</v>
      </c>
      <c r="AK39">
        <v>15</v>
      </c>
      <c r="AL39">
        <v>0</v>
      </c>
      <c r="AO39">
        <f t="shared" si="23"/>
        <v>305</v>
      </c>
      <c r="AQ39">
        <f t="shared" si="24"/>
        <v>55</v>
      </c>
      <c r="AR39">
        <f t="shared" si="25"/>
        <v>268</v>
      </c>
      <c r="AS39">
        <f t="shared" si="26"/>
        <v>38</v>
      </c>
      <c r="AT39">
        <f t="shared" si="27"/>
        <v>18</v>
      </c>
      <c r="AU39">
        <f t="shared" si="28"/>
        <v>91</v>
      </c>
      <c r="AW39">
        <f t="shared" ref="AW39:AW43" si="35">SUM(Q39,AE39,Z39,U39,O39,M39,I39,H39,L39,T39,AA39)</f>
        <v>649</v>
      </c>
      <c r="AX39">
        <f t="shared" si="30"/>
        <v>23</v>
      </c>
      <c r="AY39">
        <f t="shared" si="31"/>
        <v>42</v>
      </c>
      <c r="AZ39">
        <f t="shared" si="32"/>
        <v>94</v>
      </c>
      <c r="BB39">
        <f t="shared" si="33"/>
        <v>301</v>
      </c>
      <c r="BD39">
        <f t="shared" si="34"/>
        <v>571</v>
      </c>
    </row>
    <row r="40" spans="1:56" x14ac:dyDescent="0.25">
      <c r="A40" t="s">
        <v>89</v>
      </c>
      <c r="B40">
        <v>906</v>
      </c>
      <c r="C40">
        <v>0</v>
      </c>
      <c r="D40">
        <v>4</v>
      </c>
      <c r="E40">
        <v>0</v>
      </c>
      <c r="F40">
        <v>1</v>
      </c>
      <c r="G40">
        <v>11</v>
      </c>
      <c r="H40">
        <v>146</v>
      </c>
      <c r="I40">
        <v>17</v>
      </c>
      <c r="J40">
        <v>0</v>
      </c>
      <c r="K40">
        <v>3</v>
      </c>
      <c r="L40">
        <v>43</v>
      </c>
      <c r="M40">
        <v>28</v>
      </c>
      <c r="N40">
        <v>13</v>
      </c>
      <c r="O40">
        <v>41</v>
      </c>
      <c r="P40">
        <v>2</v>
      </c>
      <c r="Q40">
        <v>260</v>
      </c>
      <c r="R40">
        <v>2</v>
      </c>
      <c r="S40">
        <v>0</v>
      </c>
      <c r="T40">
        <v>36</v>
      </c>
      <c r="U40">
        <v>96</v>
      </c>
      <c r="V40">
        <v>0</v>
      </c>
      <c r="W40">
        <v>3</v>
      </c>
      <c r="X40">
        <v>41</v>
      </c>
      <c r="Y40">
        <v>4</v>
      </c>
      <c r="Z40">
        <v>17</v>
      </c>
      <c r="AA40">
        <v>22</v>
      </c>
      <c r="AB40">
        <v>2</v>
      </c>
      <c r="AC40">
        <v>0</v>
      </c>
      <c r="AD40">
        <v>21</v>
      </c>
      <c r="AE40">
        <v>40</v>
      </c>
      <c r="AF40">
        <v>1</v>
      </c>
      <c r="AG40">
        <v>8</v>
      </c>
      <c r="AH40">
        <v>12</v>
      </c>
      <c r="AI40">
        <v>19</v>
      </c>
      <c r="AJ40">
        <v>0</v>
      </c>
      <c r="AK40">
        <v>11</v>
      </c>
      <c r="AL40">
        <v>2</v>
      </c>
      <c r="AO40">
        <f t="shared" si="23"/>
        <v>362</v>
      </c>
      <c r="AQ40">
        <f t="shared" si="24"/>
        <v>57</v>
      </c>
      <c r="AR40">
        <f t="shared" si="25"/>
        <v>287</v>
      </c>
      <c r="AS40">
        <f t="shared" si="26"/>
        <v>62</v>
      </c>
      <c r="AT40">
        <f t="shared" si="27"/>
        <v>15</v>
      </c>
      <c r="AU40">
        <f t="shared" si="28"/>
        <v>97</v>
      </c>
      <c r="AW40">
        <f t="shared" si="35"/>
        <v>746</v>
      </c>
      <c r="AX40">
        <f t="shared" si="30"/>
        <v>18</v>
      </c>
      <c r="AY40">
        <f t="shared" si="31"/>
        <v>64</v>
      </c>
      <c r="AZ40">
        <f t="shared" si="32"/>
        <v>100</v>
      </c>
      <c r="BB40">
        <f t="shared" si="33"/>
        <v>357</v>
      </c>
      <c r="BD40">
        <f t="shared" si="34"/>
        <v>644</v>
      </c>
    </row>
    <row r="41" spans="1:56" x14ac:dyDescent="0.25">
      <c r="A41" t="s">
        <v>90</v>
      </c>
      <c r="B41">
        <v>947</v>
      </c>
      <c r="C41">
        <v>0</v>
      </c>
      <c r="D41">
        <v>4</v>
      </c>
      <c r="E41">
        <v>0</v>
      </c>
      <c r="F41">
        <v>0</v>
      </c>
      <c r="G41">
        <v>3</v>
      </c>
      <c r="H41">
        <v>163</v>
      </c>
      <c r="I41">
        <v>21</v>
      </c>
      <c r="J41">
        <v>0</v>
      </c>
      <c r="K41">
        <v>7</v>
      </c>
      <c r="L41">
        <v>32</v>
      </c>
      <c r="M41">
        <v>28</v>
      </c>
      <c r="N41">
        <v>14</v>
      </c>
      <c r="O41">
        <v>34</v>
      </c>
      <c r="P41">
        <v>1</v>
      </c>
      <c r="Q41">
        <v>261</v>
      </c>
      <c r="R41">
        <v>1</v>
      </c>
      <c r="S41">
        <v>0</v>
      </c>
      <c r="T41">
        <v>33</v>
      </c>
      <c r="U41">
        <v>76</v>
      </c>
      <c r="V41">
        <v>1</v>
      </c>
      <c r="W41">
        <v>7</v>
      </c>
      <c r="X41">
        <v>35</v>
      </c>
      <c r="Y41">
        <v>4</v>
      </c>
      <c r="Z41">
        <v>30</v>
      </c>
      <c r="AA41">
        <v>16</v>
      </c>
      <c r="AB41">
        <v>3</v>
      </c>
      <c r="AC41">
        <v>0</v>
      </c>
      <c r="AD41">
        <v>29</v>
      </c>
      <c r="AE41">
        <v>59</v>
      </c>
      <c r="AF41">
        <v>0</v>
      </c>
      <c r="AG41">
        <v>10</v>
      </c>
      <c r="AH41">
        <v>17</v>
      </c>
      <c r="AI41">
        <v>41</v>
      </c>
      <c r="AJ41">
        <v>0</v>
      </c>
      <c r="AK41">
        <v>15</v>
      </c>
      <c r="AL41">
        <v>2</v>
      </c>
      <c r="AO41">
        <f t="shared" si="23"/>
        <v>386</v>
      </c>
      <c r="AQ41">
        <f t="shared" si="24"/>
        <v>89</v>
      </c>
      <c r="AR41">
        <f t="shared" si="25"/>
        <v>288</v>
      </c>
      <c r="AS41">
        <f t="shared" si="26"/>
        <v>64</v>
      </c>
      <c r="AT41">
        <f t="shared" si="27"/>
        <v>17</v>
      </c>
      <c r="AU41">
        <f t="shared" si="28"/>
        <v>119</v>
      </c>
      <c r="AW41">
        <f t="shared" si="35"/>
        <v>753</v>
      </c>
      <c r="AX41">
        <f t="shared" si="30"/>
        <v>19</v>
      </c>
      <c r="AY41">
        <f t="shared" si="31"/>
        <v>65</v>
      </c>
      <c r="AZ41">
        <f t="shared" si="32"/>
        <v>126</v>
      </c>
      <c r="BB41">
        <f t="shared" si="33"/>
        <v>396</v>
      </c>
      <c r="BD41">
        <f t="shared" si="34"/>
        <v>685</v>
      </c>
    </row>
    <row r="42" spans="1:56" x14ac:dyDescent="0.25">
      <c r="A42" t="s">
        <v>91</v>
      </c>
      <c r="B42">
        <v>966</v>
      </c>
      <c r="C42">
        <v>0</v>
      </c>
      <c r="D42">
        <v>7</v>
      </c>
      <c r="E42">
        <v>0</v>
      </c>
      <c r="F42">
        <v>1</v>
      </c>
      <c r="G42">
        <v>12</v>
      </c>
      <c r="H42">
        <v>141</v>
      </c>
      <c r="I42">
        <v>11</v>
      </c>
      <c r="J42">
        <v>0</v>
      </c>
      <c r="K42">
        <v>1</v>
      </c>
      <c r="L42">
        <v>40</v>
      </c>
      <c r="M42">
        <v>19</v>
      </c>
      <c r="N42">
        <v>8</v>
      </c>
      <c r="O42">
        <v>37</v>
      </c>
      <c r="P42">
        <v>0</v>
      </c>
      <c r="Q42">
        <v>271</v>
      </c>
      <c r="R42">
        <v>0</v>
      </c>
      <c r="S42">
        <v>0</v>
      </c>
      <c r="T42">
        <v>27</v>
      </c>
      <c r="U42">
        <v>64</v>
      </c>
      <c r="V42">
        <v>0</v>
      </c>
      <c r="W42">
        <v>10</v>
      </c>
      <c r="X42">
        <v>43</v>
      </c>
      <c r="Y42">
        <v>5</v>
      </c>
      <c r="Z42">
        <v>23</v>
      </c>
      <c r="AA42">
        <v>17</v>
      </c>
      <c r="AB42">
        <v>0</v>
      </c>
      <c r="AC42">
        <v>0</v>
      </c>
      <c r="AD42">
        <v>26</v>
      </c>
      <c r="AE42">
        <v>74</v>
      </c>
      <c r="AF42">
        <v>1</v>
      </c>
      <c r="AG42">
        <v>14</v>
      </c>
      <c r="AH42">
        <v>41</v>
      </c>
      <c r="AI42">
        <v>44</v>
      </c>
      <c r="AJ42">
        <v>0</v>
      </c>
      <c r="AK42">
        <v>26</v>
      </c>
      <c r="AL42">
        <v>3</v>
      </c>
      <c r="AO42">
        <f t="shared" si="23"/>
        <v>416</v>
      </c>
      <c r="AQ42">
        <f t="shared" si="24"/>
        <v>97</v>
      </c>
      <c r="AR42">
        <f t="shared" si="25"/>
        <v>235</v>
      </c>
      <c r="AS42">
        <f t="shared" si="26"/>
        <v>69</v>
      </c>
      <c r="AT42">
        <f t="shared" si="27"/>
        <v>8</v>
      </c>
      <c r="AU42">
        <f t="shared" si="28"/>
        <v>171</v>
      </c>
      <c r="AW42">
        <f t="shared" si="35"/>
        <v>724</v>
      </c>
      <c r="AX42">
        <f t="shared" si="30"/>
        <v>9</v>
      </c>
      <c r="AY42">
        <f t="shared" si="31"/>
        <v>69</v>
      </c>
      <c r="AZ42">
        <f t="shared" si="32"/>
        <v>181</v>
      </c>
      <c r="BB42">
        <f t="shared" si="33"/>
        <v>460</v>
      </c>
      <c r="BD42">
        <f t="shared" si="34"/>
        <v>695</v>
      </c>
    </row>
    <row r="43" spans="1:56" x14ac:dyDescent="0.25">
      <c r="A43" t="s">
        <v>92</v>
      </c>
      <c r="B43">
        <v>1577</v>
      </c>
      <c r="C43">
        <v>0</v>
      </c>
      <c r="D43">
        <v>6</v>
      </c>
      <c r="E43">
        <v>0</v>
      </c>
      <c r="F43">
        <v>1</v>
      </c>
      <c r="G43">
        <v>20</v>
      </c>
      <c r="H43">
        <v>167</v>
      </c>
      <c r="I43">
        <v>26</v>
      </c>
      <c r="J43">
        <v>0</v>
      </c>
      <c r="K43">
        <v>1</v>
      </c>
      <c r="L43">
        <v>55</v>
      </c>
      <c r="M43">
        <v>41</v>
      </c>
      <c r="N43">
        <v>9</v>
      </c>
      <c r="O43">
        <v>43</v>
      </c>
      <c r="P43">
        <v>0</v>
      </c>
      <c r="Q43">
        <v>492</v>
      </c>
      <c r="R43">
        <v>0</v>
      </c>
      <c r="S43">
        <v>0</v>
      </c>
      <c r="T43">
        <v>57</v>
      </c>
      <c r="U43">
        <v>53</v>
      </c>
      <c r="V43">
        <v>0</v>
      </c>
      <c r="W43">
        <v>15</v>
      </c>
      <c r="X43">
        <v>65</v>
      </c>
      <c r="Y43">
        <v>8</v>
      </c>
      <c r="Z43">
        <v>55</v>
      </c>
      <c r="AA43">
        <v>26</v>
      </c>
      <c r="AB43">
        <v>0</v>
      </c>
      <c r="AC43">
        <v>0</v>
      </c>
      <c r="AD43">
        <v>52</v>
      </c>
      <c r="AE43">
        <v>86</v>
      </c>
      <c r="AF43">
        <v>0</v>
      </c>
      <c r="AG43">
        <v>14</v>
      </c>
      <c r="AH43">
        <v>152</v>
      </c>
      <c r="AI43">
        <v>97</v>
      </c>
      <c r="AJ43">
        <v>0</v>
      </c>
      <c r="AK43">
        <v>29</v>
      </c>
      <c r="AL43">
        <v>7</v>
      </c>
      <c r="AO43">
        <f t="shared" si="23"/>
        <v>779</v>
      </c>
      <c r="AQ43">
        <f t="shared" si="24"/>
        <v>141</v>
      </c>
      <c r="AR43">
        <f t="shared" si="25"/>
        <v>287</v>
      </c>
      <c r="AS43">
        <f t="shared" si="26"/>
        <v>117</v>
      </c>
      <c r="AT43">
        <f t="shared" si="27"/>
        <v>9</v>
      </c>
      <c r="AU43">
        <f t="shared" si="28"/>
        <v>361</v>
      </c>
      <c r="AW43">
        <f t="shared" si="35"/>
        <v>1101</v>
      </c>
      <c r="AX43">
        <f t="shared" si="30"/>
        <v>9</v>
      </c>
      <c r="AY43">
        <f t="shared" si="31"/>
        <v>117</v>
      </c>
      <c r="AZ43">
        <f t="shared" si="32"/>
        <v>376</v>
      </c>
      <c r="BB43">
        <f t="shared" si="33"/>
        <v>798</v>
      </c>
      <c r="BD43">
        <f t="shared" si="34"/>
        <v>1085</v>
      </c>
    </row>
    <row r="45" spans="1:56" s="4" customFormat="1" x14ac:dyDescent="0.25">
      <c r="A45" s="3" t="s">
        <v>108</v>
      </c>
    </row>
    <row r="46" spans="1:56" x14ac:dyDescent="0.25">
      <c r="A46" t="s">
        <v>110</v>
      </c>
    </row>
    <row r="47" spans="1:56" x14ac:dyDescent="0.25">
      <c r="A47">
        <v>0</v>
      </c>
      <c r="B47">
        <v>0.65508052755665425</v>
      </c>
      <c r="C47">
        <v>0.65508052755665425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K47">
        <v>0</v>
      </c>
      <c r="AL47">
        <v>0</v>
      </c>
      <c r="AO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W47">
        <v>0</v>
      </c>
      <c r="AX47">
        <v>0</v>
      </c>
      <c r="AY47">
        <v>0</v>
      </c>
      <c r="AZ47">
        <v>0</v>
      </c>
      <c r="BB47">
        <v>0</v>
      </c>
      <c r="BD47">
        <f>SUM(BD3)</f>
        <v>0.65508052755665425</v>
      </c>
    </row>
    <row r="48" spans="1:56" x14ac:dyDescent="0.25">
      <c r="A48">
        <v>5</v>
      </c>
      <c r="B48">
        <f>SUM(B4,B5)</f>
        <v>0.1349204170231118</v>
      </c>
      <c r="C48">
        <f>SUM(C4,C5)</f>
        <v>0</v>
      </c>
      <c r="D48">
        <f t="shared" ref="D48:AL48" si="36">SUM(D4,D5)</f>
        <v>-3.3865407828354657E-3</v>
      </c>
      <c r="E48">
        <f t="shared" si="36"/>
        <v>0</v>
      </c>
      <c r="F48">
        <f t="shared" si="36"/>
        <v>1.3390927882138415E-2</v>
      </c>
      <c r="G48">
        <f t="shared" si="36"/>
        <v>2.0005077949836979E-2</v>
      </c>
      <c r="H48">
        <f t="shared" si="36"/>
        <v>-5.7079598945598278E-4</v>
      </c>
      <c r="I48">
        <f t="shared" si="36"/>
        <v>0</v>
      </c>
      <c r="J48">
        <f t="shared" si="36"/>
        <v>0</v>
      </c>
      <c r="K48">
        <f t="shared" si="36"/>
        <v>0</v>
      </c>
      <c r="L48">
        <f t="shared" si="36"/>
        <v>6.6683593166123262E-3</v>
      </c>
      <c r="M48">
        <f t="shared" si="36"/>
        <v>0</v>
      </c>
      <c r="N48">
        <f t="shared" si="36"/>
        <v>-2.9130745449002489E-3</v>
      </c>
      <c r="O48">
        <f t="shared" si="36"/>
        <v>0</v>
      </c>
      <c r="P48">
        <f t="shared" si="36"/>
        <v>0</v>
      </c>
      <c r="Q48">
        <f t="shared" si="36"/>
        <v>3.5690646528893119E-3</v>
      </c>
      <c r="R48">
        <f t="shared" si="36"/>
        <v>6.942153633850752E-2</v>
      </c>
      <c r="S48">
        <f t="shared" si="36"/>
        <v>0</v>
      </c>
      <c r="T48">
        <f t="shared" si="36"/>
        <v>0</v>
      </c>
      <c r="U48">
        <f t="shared" si="36"/>
        <v>0</v>
      </c>
      <c r="V48">
        <f t="shared" si="36"/>
        <v>0</v>
      </c>
      <c r="W48">
        <f t="shared" si="36"/>
        <v>0</v>
      </c>
      <c r="X48">
        <f t="shared" si="36"/>
        <v>-3.3865407828354657E-3</v>
      </c>
      <c r="Y48">
        <f t="shared" si="36"/>
        <v>9.1190563698841168E-3</v>
      </c>
      <c r="Z48">
        <f t="shared" si="36"/>
        <v>0</v>
      </c>
      <c r="AA48">
        <f t="shared" si="36"/>
        <v>1.3336718633224652E-2</v>
      </c>
      <c r="AB48">
        <f t="shared" si="36"/>
        <v>-3.3865407828354657E-3</v>
      </c>
      <c r="AC48">
        <f t="shared" si="36"/>
        <v>6.2527985763597919E-3</v>
      </c>
      <c r="AD48">
        <f t="shared" si="36"/>
        <v>3.2818185337768605E-3</v>
      </c>
      <c r="AE48">
        <f t="shared" si="36"/>
        <v>3.2818185337768605E-3</v>
      </c>
      <c r="AF48">
        <f t="shared" si="36"/>
        <v>0</v>
      </c>
      <c r="AG48">
        <f t="shared" si="36"/>
        <v>0</v>
      </c>
      <c r="AH48">
        <f t="shared" si="36"/>
        <v>0</v>
      </c>
      <c r="AI48">
        <f t="shared" si="36"/>
        <v>3.6232739018030743E-3</v>
      </c>
      <c r="AJ48">
        <f t="shared" si="36"/>
        <v>0</v>
      </c>
      <c r="AK48">
        <f t="shared" si="36"/>
        <v>-3.3865407828354657E-3</v>
      </c>
      <c r="AL48">
        <f t="shared" si="36"/>
        <v>0</v>
      </c>
      <c r="AO48">
        <f t="shared" ref="AO48:AZ48" si="37">SUM(AO4,AO5)</f>
        <v>5.921879348739411E-2</v>
      </c>
      <c r="AP48">
        <f t="shared" si="37"/>
        <v>0</v>
      </c>
      <c r="AQ48">
        <f t="shared" si="37"/>
        <v>3.2818185337768605E-3</v>
      </c>
      <c r="AR48">
        <f t="shared" si="37"/>
        <v>-5.7079598945598278E-4</v>
      </c>
      <c r="AS48">
        <f t="shared" si="37"/>
        <v>-1.0472224905860514E-4</v>
      </c>
      <c r="AT48">
        <f t="shared" si="37"/>
        <v>-6.299615327735715E-3</v>
      </c>
      <c r="AU48">
        <f t="shared" si="37"/>
        <v>5.8954771747576087E-2</v>
      </c>
      <c r="AV48">
        <f t="shared" si="37"/>
        <v>0</v>
      </c>
      <c r="AW48">
        <f t="shared" si="37"/>
        <v>2.6285165147047172E-2</v>
      </c>
      <c r="AX48">
        <f t="shared" si="37"/>
        <v>6.3121921010771798E-2</v>
      </c>
      <c r="AY48">
        <f t="shared" si="37"/>
        <v>-1.0472224905860514E-4</v>
      </c>
      <c r="AZ48">
        <f t="shared" si="37"/>
        <v>5.8954771747576087E-2</v>
      </c>
      <c r="BB48">
        <f t="shared" ref="BB48" si="38">SUM(BB4,BB5)</f>
        <v>6.2500612021170965E-2</v>
      </c>
      <c r="BD48">
        <f>SUM(BD4:BD5)</f>
        <v>6.1929816031714983E-2</v>
      </c>
    </row>
    <row r="49" spans="1:56" x14ac:dyDescent="0.25">
      <c r="A49">
        <v>15</v>
      </c>
      <c r="B49">
        <f>SUM(B6,B7)</f>
        <v>0.33503200485513146</v>
      </c>
      <c r="C49">
        <f t="shared" ref="C49:AL49" si="39">SUM(C6,C7)</f>
        <v>0</v>
      </c>
      <c r="D49">
        <f t="shared" si="39"/>
        <v>4.1438096269223717E-3</v>
      </c>
      <c r="E49">
        <f t="shared" si="39"/>
        <v>4.1438096269223717E-3</v>
      </c>
      <c r="F49">
        <f t="shared" si="39"/>
        <v>4.1438096269223717E-3</v>
      </c>
      <c r="G49">
        <f t="shared" si="39"/>
        <v>-2.941201649451471E-3</v>
      </c>
      <c r="H49">
        <f t="shared" si="39"/>
        <v>5.5323313524424577E-3</v>
      </c>
      <c r="I49">
        <f t="shared" si="39"/>
        <v>0</v>
      </c>
      <c r="J49">
        <f t="shared" si="39"/>
        <v>0</v>
      </c>
      <c r="K49">
        <f t="shared" si="39"/>
        <v>5.1731842569414828E-3</v>
      </c>
      <c r="L49">
        <f t="shared" si="39"/>
        <v>9.3169938838638545E-3</v>
      </c>
      <c r="M49">
        <f t="shared" si="39"/>
        <v>-2.941201649451471E-3</v>
      </c>
      <c r="N49">
        <f t="shared" si="39"/>
        <v>3.9496352891388531E-2</v>
      </c>
      <c r="O49">
        <f t="shared" si="39"/>
        <v>8.2876192538447434E-3</v>
      </c>
      <c r="P49">
        <f t="shared" si="39"/>
        <v>4.1438096269223717E-3</v>
      </c>
      <c r="Q49">
        <f t="shared" si="39"/>
        <v>1.9300610050688938E-2</v>
      </c>
      <c r="R49">
        <f t="shared" si="39"/>
        <v>0.23297757598073621</v>
      </c>
      <c r="S49">
        <f t="shared" si="39"/>
        <v>0</v>
      </c>
      <c r="T49">
        <f t="shared" si="39"/>
        <v>0</v>
      </c>
      <c r="U49">
        <f t="shared" si="39"/>
        <v>0</v>
      </c>
      <c r="V49">
        <f t="shared" si="39"/>
        <v>-1.1764806597805884E-2</v>
      </c>
      <c r="W49">
        <f t="shared" si="39"/>
        <v>0</v>
      </c>
      <c r="X49">
        <f t="shared" si="39"/>
        <v>0</v>
      </c>
      <c r="Y49">
        <f t="shared" si="39"/>
        <v>0</v>
      </c>
      <c r="Z49">
        <f t="shared" si="39"/>
        <v>4.1438096269223717E-3</v>
      </c>
      <c r="AA49">
        <f t="shared" si="39"/>
        <v>-3.4445627044285233E-3</v>
      </c>
      <c r="AB49">
        <f t="shared" si="39"/>
        <v>1.9018548999647483E-3</v>
      </c>
      <c r="AC49">
        <f t="shared" si="39"/>
        <v>0</v>
      </c>
      <c r="AD49">
        <f t="shared" si="39"/>
        <v>0</v>
      </c>
      <c r="AE49">
        <f t="shared" si="39"/>
        <v>1.2026079774709005E-3</v>
      </c>
      <c r="AF49">
        <f t="shared" si="39"/>
        <v>-5.3598569450966993E-4</v>
      </c>
      <c r="AG49">
        <f t="shared" si="39"/>
        <v>0</v>
      </c>
      <c r="AH49">
        <f t="shared" si="39"/>
        <v>0</v>
      </c>
      <c r="AI49">
        <f t="shared" si="39"/>
        <v>1.5692786118276236E-2</v>
      </c>
      <c r="AJ49">
        <f t="shared" si="39"/>
        <v>0</v>
      </c>
      <c r="AK49">
        <f t="shared" si="39"/>
        <v>-2.941201649451471E-3</v>
      </c>
      <c r="AL49">
        <f t="shared" si="39"/>
        <v>0</v>
      </c>
      <c r="AO49">
        <f t="shared" ref="AO49:AZ49" si="40">SUM(AO6,AO7)</f>
        <v>8.7783686091598867E-2</v>
      </c>
      <c r="AP49">
        <f t="shared" si="40"/>
        <v>0</v>
      </c>
      <c r="AQ49">
        <f t="shared" si="40"/>
        <v>5.3464176043932724E-3</v>
      </c>
      <c r="AR49">
        <f t="shared" si="40"/>
        <v>2.5911297029909868E-3</v>
      </c>
      <c r="AS49">
        <f t="shared" si="40"/>
        <v>0</v>
      </c>
      <c r="AT49">
        <f t="shared" si="40"/>
        <v>4.1398207791353281E-2</v>
      </c>
      <c r="AU49">
        <f t="shared" si="40"/>
        <v>2.397043325265337E-2</v>
      </c>
      <c r="AV49">
        <f t="shared" si="40"/>
        <v>0</v>
      </c>
      <c r="AW49">
        <f t="shared" si="40"/>
        <v>4.1398207791353274E-2</v>
      </c>
      <c r="AX49">
        <f t="shared" si="40"/>
        <v>0.26207499147977398</v>
      </c>
      <c r="AY49">
        <f t="shared" si="40"/>
        <v>4.1438096269223717E-3</v>
      </c>
      <c r="AZ49">
        <f t="shared" si="40"/>
        <v>2.397043325265337E-2</v>
      </c>
      <c r="BB49">
        <f t="shared" ref="BB49" si="41">SUM(BB6,BB7)</f>
        <v>9.1927495718521185E-2</v>
      </c>
      <c r="BD49">
        <f>SUM(BD6:BD7)</f>
        <v>8.2753818823706332E-2</v>
      </c>
    </row>
    <row r="50" spans="1:56" x14ac:dyDescent="0.25">
      <c r="A50">
        <v>25</v>
      </c>
      <c r="B50">
        <f>SUM(B8,B9)</f>
        <v>0.89371734323146046</v>
      </c>
      <c r="C50">
        <f t="shared" ref="C50:AL50" si="42">SUM(C8,C9)</f>
        <v>0</v>
      </c>
      <c r="D50">
        <f t="shared" si="42"/>
        <v>2.2752025106541965E-2</v>
      </c>
      <c r="E50">
        <f t="shared" si="42"/>
        <v>-1.4929105909559479E-3</v>
      </c>
      <c r="F50">
        <f t="shared" si="42"/>
        <v>-2.4056685458442358E-3</v>
      </c>
      <c r="G50">
        <f t="shared" si="42"/>
        <v>2.5464727365414372E-2</v>
      </c>
      <c r="H50">
        <f t="shared" si="42"/>
        <v>1.4767800871835511E-2</v>
      </c>
      <c r="I50">
        <f t="shared" si="42"/>
        <v>4.5126465628565361E-3</v>
      </c>
      <c r="J50">
        <f t="shared" si="42"/>
        <v>0</v>
      </c>
      <c r="K50">
        <f t="shared" si="42"/>
        <v>-1.2028342729221179E-3</v>
      </c>
      <c r="L50">
        <f t="shared" si="42"/>
        <v>1.353793968856961E-2</v>
      </c>
      <c r="M50">
        <f t="shared" si="42"/>
        <v>0</v>
      </c>
      <c r="N50">
        <f t="shared" si="42"/>
        <v>5.4713434426756108E-2</v>
      </c>
      <c r="O50">
        <f t="shared" si="42"/>
        <v>7.9168549989205965E-3</v>
      </c>
      <c r="P50">
        <f t="shared" si="42"/>
        <v>5.0606918927357566E-2</v>
      </c>
      <c r="Q50">
        <f t="shared" si="42"/>
        <v>6.6284296118376843E-2</v>
      </c>
      <c r="R50">
        <f t="shared" si="42"/>
        <v>0.55042870733156901</v>
      </c>
      <c r="S50">
        <f t="shared" si="42"/>
        <v>0</v>
      </c>
      <c r="T50">
        <f t="shared" si="42"/>
        <v>0</v>
      </c>
      <c r="U50">
        <f t="shared" si="42"/>
        <v>0</v>
      </c>
      <c r="V50">
        <f t="shared" si="42"/>
        <v>-2.6922267861830301E-2</v>
      </c>
      <c r="W50">
        <f t="shared" si="42"/>
        <v>4.5126465628565361E-3</v>
      </c>
      <c r="X50">
        <f t="shared" si="42"/>
        <v>2.3570386915300612E-2</v>
      </c>
      <c r="Y50">
        <f t="shared" si="42"/>
        <v>9.214085417972355E-3</v>
      </c>
      <c r="Z50">
        <f t="shared" si="42"/>
        <v>6.0225145488068312E-3</v>
      </c>
      <c r="AA50">
        <f t="shared" si="42"/>
        <v>-1.2028342729221179E-3</v>
      </c>
      <c r="AB50">
        <f t="shared" si="42"/>
        <v>1.5960565629408192E-2</v>
      </c>
      <c r="AC50">
        <f t="shared" si="42"/>
        <v>0</v>
      </c>
      <c r="AD50">
        <f t="shared" si="42"/>
        <v>1.564491770558191E-2</v>
      </c>
      <c r="AE50">
        <f t="shared" si="42"/>
        <v>6.6196245798688363E-3</v>
      </c>
      <c r="AF50">
        <f t="shared" si="42"/>
        <v>5.6392263625928262E-3</v>
      </c>
      <c r="AG50">
        <f t="shared" si="42"/>
        <v>4.5126465628565361E-3</v>
      </c>
      <c r="AH50">
        <f t="shared" si="42"/>
        <v>0</v>
      </c>
      <c r="AI50">
        <f t="shared" si="42"/>
        <v>1.8144982397555787E-2</v>
      </c>
      <c r="AJ50">
        <f t="shared" si="42"/>
        <v>0</v>
      </c>
      <c r="AK50">
        <f t="shared" si="42"/>
        <v>6.1169106949364709E-3</v>
      </c>
      <c r="AL50">
        <f t="shared" si="42"/>
        <v>0</v>
      </c>
      <c r="AO50">
        <f t="shared" ref="AO50:AZ50" si="43">SUM(AO8,AO9)</f>
        <v>0.28253918219164043</v>
      </c>
      <c r="AP50">
        <f t="shared" si="43"/>
        <v>0</v>
      </c>
      <c r="AQ50">
        <f t="shared" si="43"/>
        <v>1.2642139128675667E-2</v>
      </c>
      <c r="AR50">
        <f t="shared" si="43"/>
        <v>1.9280447434692045E-2</v>
      </c>
      <c r="AS50">
        <f t="shared" si="43"/>
        <v>3.9215304620882518E-2</v>
      </c>
      <c r="AT50">
        <f t="shared" si="43"/>
        <v>7.0674000056164296E-2</v>
      </c>
      <c r="AU50">
        <f t="shared" si="43"/>
        <v>7.9901129862633063E-2</v>
      </c>
      <c r="AV50">
        <f t="shared" si="43"/>
        <v>0</v>
      </c>
      <c r="AW50">
        <f t="shared" si="43"/>
        <v>0.11845884309631266</v>
      </c>
      <c r="AX50">
        <f t="shared" si="43"/>
        <v>0.59981966588849589</v>
      </c>
      <c r="AY50">
        <f t="shared" si="43"/>
        <v>8.9822223548240071E-2</v>
      </c>
      <c r="AZ50">
        <f t="shared" si="43"/>
        <v>8.4413776425489598E-2</v>
      </c>
      <c r="BB50">
        <f t="shared" ref="BB50" si="44">SUM(BB8,BB9)</f>
        <v>0.28464616020865274</v>
      </c>
      <c r="BD50">
        <f>SUM(BD8:BD9)</f>
        <v>0.27700433978151445</v>
      </c>
    </row>
    <row r="51" spans="1:56" x14ac:dyDescent="0.25">
      <c r="A51">
        <v>35</v>
      </c>
      <c r="B51">
        <f>SUM(B10,B11)</f>
        <v>1.014627093460424</v>
      </c>
      <c r="C51">
        <f t="shared" ref="C51:AL51" si="45">SUM(C10,C11)</f>
        <v>0</v>
      </c>
      <c r="D51">
        <f t="shared" si="45"/>
        <v>8.2178901474242502E-3</v>
      </c>
      <c r="E51">
        <f t="shared" si="45"/>
        <v>1.5650841237595102E-2</v>
      </c>
      <c r="F51">
        <f t="shared" si="45"/>
        <v>-2.8668603755807294E-3</v>
      </c>
      <c r="G51">
        <f t="shared" si="45"/>
        <v>9.7511151074215988E-3</v>
      </c>
      <c r="H51">
        <f t="shared" si="45"/>
        <v>3.9316117243691578E-2</v>
      </c>
      <c r="I51">
        <f t="shared" si="45"/>
        <v>1.8379801360727272E-2</v>
      </c>
      <c r="J51">
        <f t="shared" si="45"/>
        <v>0</v>
      </c>
      <c r="K51">
        <f t="shared" si="45"/>
        <v>-1.2286638482059895E-3</v>
      </c>
      <c r="L51">
        <f t="shared" si="45"/>
        <v>4.7844353244459521E-2</v>
      </c>
      <c r="M51">
        <f t="shared" si="45"/>
        <v>1.694637117293691E-2</v>
      </c>
      <c r="N51">
        <f t="shared" si="45"/>
        <v>5.5120691362914497E-2</v>
      </c>
      <c r="O51">
        <f t="shared" si="45"/>
        <v>1.737299990799758E-2</v>
      </c>
      <c r="P51">
        <f t="shared" si="45"/>
        <v>8.3878131813251891E-2</v>
      </c>
      <c r="Q51">
        <f t="shared" si="45"/>
        <v>0.22757412793653498</v>
      </c>
      <c r="R51">
        <f t="shared" si="45"/>
        <v>0.27446967257121402</v>
      </c>
      <c r="S51">
        <f t="shared" si="45"/>
        <v>0</v>
      </c>
      <c r="T51">
        <f t="shared" si="45"/>
        <v>2.8892927194009189E-2</v>
      </c>
      <c r="U51">
        <f t="shared" si="45"/>
        <v>4.3527763470597881E-3</v>
      </c>
      <c r="V51">
        <f t="shared" si="45"/>
        <v>1.9553323802183617E-3</v>
      </c>
      <c r="W51">
        <f t="shared" si="45"/>
        <v>0</v>
      </c>
      <c r="X51">
        <f t="shared" si="45"/>
        <v>4.3033471803000017E-2</v>
      </c>
      <c r="Y51">
        <f t="shared" si="45"/>
        <v>1.694637117293691E-2</v>
      </c>
      <c r="Z51">
        <f t="shared" si="45"/>
        <v>2.9677866251262584E-2</v>
      </c>
      <c r="AA51">
        <f t="shared" si="45"/>
        <v>8.2178901474242502E-3</v>
      </c>
      <c r="AB51">
        <f t="shared" si="45"/>
        <v>8.5920330987962253E-3</v>
      </c>
      <c r="AC51">
        <f t="shared" si="45"/>
        <v>0</v>
      </c>
      <c r="AD51">
        <f t="shared" si="45"/>
        <v>5.6726869395268015E-3</v>
      </c>
      <c r="AE51">
        <f t="shared" si="45"/>
        <v>2.4052488300254072E-2</v>
      </c>
      <c r="AF51">
        <f t="shared" si="45"/>
        <v>-2.6289103683253861E-2</v>
      </c>
      <c r="AG51">
        <f t="shared" si="45"/>
        <v>1.8082524850169202E-2</v>
      </c>
      <c r="AH51">
        <f t="shared" si="45"/>
        <v>-5.8472403464848088E-3</v>
      </c>
      <c r="AI51">
        <f t="shared" si="45"/>
        <v>1.7647348087162569E-2</v>
      </c>
      <c r="AJ51">
        <f t="shared" si="45"/>
        <v>0</v>
      </c>
      <c r="AK51">
        <f t="shared" si="45"/>
        <v>2.6620619839544606E-2</v>
      </c>
      <c r="AL51">
        <f t="shared" si="45"/>
        <v>3.8651138003644621E-3</v>
      </c>
      <c r="AO51">
        <f t="shared" ref="AO51:AZ51" si="46">SUM(AO10,AO11)</f>
        <v>0.4441791802854001</v>
      </c>
      <c r="AP51">
        <f t="shared" si="46"/>
        <v>0</v>
      </c>
      <c r="AQ51">
        <f t="shared" si="46"/>
        <v>5.373035455151666E-2</v>
      </c>
      <c r="AR51">
        <f t="shared" si="46"/>
        <v>7.8995066124415536E-2</v>
      </c>
      <c r="AS51">
        <f t="shared" si="46"/>
        <v>4.8706158742526824E-2</v>
      </c>
      <c r="AT51">
        <f t="shared" si="46"/>
        <v>6.3712724461710724E-2</v>
      </c>
      <c r="AU51">
        <f t="shared" si="46"/>
        <v>0.11505694981977142</v>
      </c>
      <c r="AV51">
        <f t="shared" si="46"/>
        <v>0</v>
      </c>
      <c r="AW51">
        <f t="shared" si="46"/>
        <v>0.4626277191063578</v>
      </c>
      <c r="AX51">
        <f t="shared" si="46"/>
        <v>0.3138486257298892</v>
      </c>
      <c r="AY51">
        <f t="shared" si="46"/>
        <v>0.13258429055577869</v>
      </c>
      <c r="AZ51">
        <f t="shared" si="46"/>
        <v>0.11505694981977142</v>
      </c>
      <c r="BB51">
        <f t="shared" ref="BB51" si="47">SUM(BB10,BB11)</f>
        <v>0.43163289444804115</v>
      </c>
      <c r="BD51">
        <f>SUM(BD10:BD11)</f>
        <v>0.51385589455662384</v>
      </c>
    </row>
    <row r="52" spans="1:56" x14ac:dyDescent="0.25">
      <c r="A52">
        <v>45</v>
      </c>
      <c r="B52">
        <f>SUM(B12,B13)</f>
        <v>0.96229007871658967</v>
      </c>
      <c r="C52">
        <f t="shared" ref="C52:AL52" si="48">SUM(C12,C13)</f>
        <v>0</v>
      </c>
      <c r="D52">
        <f t="shared" si="48"/>
        <v>1.1567253291582792E-2</v>
      </c>
      <c r="E52">
        <f t="shared" si="48"/>
        <v>-1.443913867900323E-3</v>
      </c>
      <c r="F52">
        <f t="shared" si="48"/>
        <v>4.2381717044544221E-4</v>
      </c>
      <c r="G52">
        <f t="shared" si="48"/>
        <v>2.0082212935431339E-2</v>
      </c>
      <c r="H52">
        <f t="shared" si="48"/>
        <v>2.0474571294697642E-2</v>
      </c>
      <c r="I52">
        <f t="shared" si="48"/>
        <v>5.9146755728907659E-2</v>
      </c>
      <c r="J52">
        <f t="shared" si="48"/>
        <v>0</v>
      </c>
      <c r="K52">
        <f t="shared" si="48"/>
        <v>-1.9649107970173659E-2</v>
      </c>
      <c r="L52">
        <f t="shared" si="48"/>
        <v>3.6626680391077457E-2</v>
      </c>
      <c r="M52">
        <f t="shared" si="48"/>
        <v>8.5566547419000556E-3</v>
      </c>
      <c r="N52">
        <f t="shared" si="48"/>
        <v>1.0073700436163902E-2</v>
      </c>
      <c r="O52">
        <f t="shared" si="48"/>
        <v>3.4664064006153447E-2</v>
      </c>
      <c r="P52">
        <f t="shared" si="48"/>
        <v>8.9097375569401116E-2</v>
      </c>
      <c r="Q52">
        <f t="shared" si="48"/>
        <v>0.28385848158470245</v>
      </c>
      <c r="R52">
        <f t="shared" si="48"/>
        <v>5.0610066661994239E-2</v>
      </c>
      <c r="S52">
        <f t="shared" si="48"/>
        <v>0</v>
      </c>
      <c r="T52">
        <f t="shared" si="48"/>
        <v>1.5987225688294051E-2</v>
      </c>
      <c r="U52">
        <f t="shared" si="48"/>
        <v>4.3057146758733948E-2</v>
      </c>
      <c r="V52">
        <f t="shared" si="48"/>
        <v>7.2785217286696444E-2</v>
      </c>
      <c r="W52">
        <f t="shared" si="48"/>
        <v>1.2670687629977345E-2</v>
      </c>
      <c r="X52">
        <f t="shared" si="48"/>
        <v>4.3733212665674877E-2</v>
      </c>
      <c r="Y52">
        <f t="shared" si="48"/>
        <v>3.1485000315080537E-2</v>
      </c>
      <c r="Z52">
        <f t="shared" si="48"/>
        <v>2.8341372581776228E-2</v>
      </c>
      <c r="AA52">
        <f t="shared" si="48"/>
        <v>6.1081385564766642E-3</v>
      </c>
      <c r="AB52">
        <f t="shared" si="48"/>
        <v>-6.7961716794910827E-4</v>
      </c>
      <c r="AC52">
        <f t="shared" si="48"/>
        <v>0</v>
      </c>
      <c r="AD52">
        <f t="shared" si="48"/>
        <v>1.12303250230852E-2</v>
      </c>
      <c r="AE52">
        <f t="shared" si="48"/>
        <v>4.4695225962532406E-2</v>
      </c>
      <c r="AF52">
        <f t="shared" si="48"/>
        <v>-2.6645655931546067E-2</v>
      </c>
      <c r="AG52">
        <f t="shared" si="48"/>
        <v>1.5043364109762477E-2</v>
      </c>
      <c r="AH52">
        <f t="shared" si="48"/>
        <v>1.5022976577760047E-2</v>
      </c>
      <c r="AI52">
        <f t="shared" si="48"/>
        <v>1.9459785245465551E-2</v>
      </c>
      <c r="AJ52">
        <f t="shared" si="48"/>
        <v>0</v>
      </c>
      <c r="AK52">
        <f t="shared" si="48"/>
        <v>2.5907061440385553E-2</v>
      </c>
      <c r="AL52">
        <f t="shared" si="48"/>
        <v>0</v>
      </c>
      <c r="AO52">
        <f t="shared" ref="AO52:AZ52" si="49">SUM(AO12,AO13)</f>
        <v>0.44680936916723257</v>
      </c>
      <c r="AP52">
        <f t="shared" si="49"/>
        <v>0</v>
      </c>
      <c r="AQ52">
        <f t="shared" si="49"/>
        <v>7.3036598544308634E-2</v>
      </c>
      <c r="AR52">
        <f t="shared" si="49"/>
        <v>0.1312351285242393</v>
      </c>
      <c r="AS52">
        <f t="shared" si="49"/>
        <v>5.4963537688760083E-2</v>
      </c>
      <c r="AT52">
        <f t="shared" si="49"/>
        <v>9.3940832682147916E-3</v>
      </c>
      <c r="AU52">
        <f t="shared" si="49"/>
        <v>0.12400658780431643</v>
      </c>
      <c r="AV52">
        <f t="shared" si="49"/>
        <v>0</v>
      </c>
      <c r="AW52">
        <f t="shared" si="49"/>
        <v>0.58151631729525199</v>
      </c>
      <c r="AX52">
        <f t="shared" si="49"/>
        <v>0.1061437112853594</v>
      </c>
      <c r="AY52">
        <f t="shared" si="49"/>
        <v>0.14406091325816117</v>
      </c>
      <c r="AZ52">
        <f t="shared" si="49"/>
        <v>0.13667727543429378</v>
      </c>
      <c r="BB52">
        <f t="shared" ref="BB52" si="50">SUM(BB12,BB13)</f>
        <v>0.42380118465895728</v>
      </c>
      <c r="BD52">
        <f>SUM(BD12:BD13)</f>
        <v>0.62782153046989297</v>
      </c>
    </row>
    <row r="53" spans="1:56" x14ac:dyDescent="0.25">
      <c r="A53">
        <v>55</v>
      </c>
      <c r="B53">
        <f>SUM(B14,B15)</f>
        <v>1.7440873484757295</v>
      </c>
      <c r="C53">
        <f t="shared" ref="C53:AL53" si="51">SUM(C14,C15)</f>
        <v>0</v>
      </c>
      <c r="D53">
        <f t="shared" si="51"/>
        <v>1.0787399562496776E-2</v>
      </c>
      <c r="E53">
        <f t="shared" si="51"/>
        <v>0</v>
      </c>
      <c r="F53">
        <f t="shared" si="51"/>
        <v>-3.7855299548930593E-3</v>
      </c>
      <c r="G53">
        <f t="shared" si="51"/>
        <v>9.9902456583557137E-3</v>
      </c>
      <c r="H53">
        <f t="shared" si="51"/>
        <v>0.24236637713040893</v>
      </c>
      <c r="I53">
        <f t="shared" si="51"/>
        <v>8.0711123705759807E-2</v>
      </c>
      <c r="J53">
        <f t="shared" si="51"/>
        <v>0</v>
      </c>
      <c r="K53">
        <f t="shared" si="51"/>
        <v>2.7645541691996366E-2</v>
      </c>
      <c r="L53">
        <f t="shared" si="51"/>
        <v>6.9475859123215161E-2</v>
      </c>
      <c r="M53">
        <f t="shared" si="51"/>
        <v>5.9042604297241286E-2</v>
      </c>
      <c r="N53">
        <f t="shared" si="51"/>
        <v>2.0676547679377405E-2</v>
      </c>
      <c r="O53">
        <f t="shared" si="51"/>
        <v>4.1408136504384879E-2</v>
      </c>
      <c r="P53">
        <f t="shared" si="51"/>
        <v>6.6069702059905797E-2</v>
      </c>
      <c r="Q53">
        <f t="shared" si="51"/>
        <v>0.57214762381305473</v>
      </c>
      <c r="R53">
        <f t="shared" si="51"/>
        <v>2.4855790297808933E-2</v>
      </c>
      <c r="S53">
        <f t="shared" si="51"/>
        <v>0</v>
      </c>
      <c r="T53">
        <f t="shared" si="51"/>
        <v>7.4771350572161097E-2</v>
      </c>
      <c r="U53">
        <f t="shared" si="51"/>
        <v>0.12931728371779216</v>
      </c>
      <c r="V53">
        <f t="shared" si="51"/>
        <v>6.3492549010193706E-5</v>
      </c>
      <c r="W53">
        <f t="shared" si="51"/>
        <v>6.4930754732211108E-3</v>
      </c>
      <c r="X53">
        <f t="shared" si="51"/>
        <v>3.9247912278949942E-2</v>
      </c>
      <c r="Y53">
        <f t="shared" si="51"/>
        <v>1.7845976708925227E-2</v>
      </c>
      <c r="Z53">
        <f t="shared" si="51"/>
        <v>5.2980372434848336E-2</v>
      </c>
      <c r="AA53">
        <f t="shared" si="51"/>
        <v>2.6692038220006008E-2</v>
      </c>
      <c r="AB53">
        <f t="shared" si="51"/>
        <v>-9.6031400661061416E-4</v>
      </c>
      <c r="AC53">
        <f t="shared" si="51"/>
        <v>0</v>
      </c>
      <c r="AD53">
        <f t="shared" si="51"/>
        <v>2.8983680399585453E-2</v>
      </c>
      <c r="AE53">
        <f t="shared" si="51"/>
        <v>8.5718636352097852E-2</v>
      </c>
      <c r="AF53">
        <f t="shared" si="51"/>
        <v>-1.7637589698501606E-2</v>
      </c>
      <c r="AG53">
        <f t="shared" si="51"/>
        <v>2.6024339335458779E-2</v>
      </c>
      <c r="AH53">
        <f t="shared" si="51"/>
        <v>1.4096934404687579E-3</v>
      </c>
      <c r="AI53">
        <f t="shared" si="51"/>
        <v>2.7596626155067229E-2</v>
      </c>
      <c r="AJ53">
        <f t="shared" si="51"/>
        <v>0</v>
      </c>
      <c r="AK53">
        <f t="shared" si="51"/>
        <v>1.7534351718656669E-2</v>
      </c>
      <c r="AL53">
        <f t="shared" si="51"/>
        <v>6.6150012554804299E-3</v>
      </c>
      <c r="AO53">
        <f t="shared" ref="AO53:AZ53" si="52">SUM(AO14,AO15)</f>
        <v>0.68961814461555693</v>
      </c>
      <c r="AP53">
        <f t="shared" si="52"/>
        <v>0</v>
      </c>
      <c r="AQ53">
        <f t="shared" si="52"/>
        <v>0.13869900878694619</v>
      </c>
      <c r="AR53">
        <f t="shared" si="52"/>
        <v>0.51143738885120216</v>
      </c>
      <c r="AS53">
        <f t="shared" si="52"/>
        <v>6.8231592678535402E-2</v>
      </c>
      <c r="AT53">
        <f t="shared" si="52"/>
        <v>1.9716233672766793E-2</v>
      </c>
      <c r="AU53">
        <f t="shared" si="52"/>
        <v>0.16835568379201893</v>
      </c>
      <c r="AV53">
        <f t="shared" si="52"/>
        <v>0</v>
      </c>
      <c r="AW53">
        <f t="shared" si="52"/>
        <v>1.4346314058709702</v>
      </c>
      <c r="AX53">
        <f t="shared" si="52"/>
        <v>2.6997926821084314E-2</v>
      </c>
      <c r="AY53">
        <f t="shared" si="52"/>
        <v>0.13430129473844121</v>
      </c>
      <c r="AZ53">
        <f t="shared" si="52"/>
        <v>0.17484875926524002</v>
      </c>
      <c r="BB53">
        <f t="shared" ref="BB53" si="53">SUM(BB14,BB15)</f>
        <v>0.63558305296465356</v>
      </c>
      <c r="BD53">
        <f>SUM(BD14:BD15)</f>
        <v>1.147083934364866</v>
      </c>
    </row>
    <row r="54" spans="1:56" x14ac:dyDescent="0.25">
      <c r="A54">
        <v>65</v>
      </c>
      <c r="B54">
        <f>SUM(B16,B17)</f>
        <v>1.4547612690560694</v>
      </c>
      <c r="C54">
        <f t="shared" ref="C54:AL54" si="54">SUM(C16,C17)</f>
        <v>0</v>
      </c>
      <c r="D54">
        <f t="shared" si="54"/>
        <v>5.1784877505983515E-3</v>
      </c>
      <c r="E54">
        <f t="shared" si="54"/>
        <v>0</v>
      </c>
      <c r="F54">
        <f t="shared" si="54"/>
        <v>-2.7243666889219479E-3</v>
      </c>
      <c r="G54">
        <f t="shared" si="54"/>
        <v>1.0514725985948603E-2</v>
      </c>
      <c r="H54">
        <f t="shared" si="54"/>
        <v>0.27220477630172379</v>
      </c>
      <c r="I54">
        <f t="shared" si="54"/>
        <v>1.763959760478807E-2</v>
      </c>
      <c r="J54">
        <f t="shared" si="54"/>
        <v>0</v>
      </c>
      <c r="K54">
        <f t="shared" si="54"/>
        <v>-1.5162160323596928E-2</v>
      </c>
      <c r="L54">
        <f t="shared" si="54"/>
        <v>5.0189106374579635E-2</v>
      </c>
      <c r="M54">
        <f t="shared" si="54"/>
        <v>3.3460675672102085E-2</v>
      </c>
      <c r="N54">
        <f t="shared" si="54"/>
        <v>2.7354021547872372E-2</v>
      </c>
      <c r="O54">
        <f t="shared" si="54"/>
        <v>2.381691855996378E-2</v>
      </c>
      <c r="P54">
        <f t="shared" si="54"/>
        <v>2.8366644294930961E-2</v>
      </c>
      <c r="Q54">
        <f t="shared" si="54"/>
        <v>0.45653627915168477</v>
      </c>
      <c r="R54">
        <f t="shared" si="54"/>
        <v>1.1667081059260523E-2</v>
      </c>
      <c r="S54">
        <f t="shared" si="54"/>
        <v>0</v>
      </c>
      <c r="T54">
        <f t="shared" si="54"/>
        <v>6.3855976224601818E-2</v>
      </c>
      <c r="U54">
        <f t="shared" si="54"/>
        <v>0.1408521604998621</v>
      </c>
      <c r="V54">
        <f t="shared" si="54"/>
        <v>1.1626883030760291E-2</v>
      </c>
      <c r="W54">
        <f t="shared" si="54"/>
        <v>5.6017902604528803E-3</v>
      </c>
      <c r="X54">
        <f t="shared" si="54"/>
        <v>7.8285163020496415E-2</v>
      </c>
      <c r="Y54">
        <f t="shared" si="54"/>
        <v>7.3258617613406306E-3</v>
      </c>
      <c r="Z54">
        <f t="shared" si="54"/>
        <v>4.2577921061667565E-2</v>
      </c>
      <c r="AA54">
        <f t="shared" si="54"/>
        <v>2.0886437389702552E-2</v>
      </c>
      <c r="AB54">
        <f t="shared" si="54"/>
        <v>-3.0475305627159779E-4</v>
      </c>
      <c r="AC54">
        <f t="shared" si="54"/>
        <v>0</v>
      </c>
      <c r="AD54">
        <f t="shared" si="54"/>
        <v>3.4402827000239201E-2</v>
      </c>
      <c r="AE54">
        <f t="shared" si="54"/>
        <v>7.838674195016726E-2</v>
      </c>
      <c r="AF54">
        <f t="shared" si="54"/>
        <v>-1.096249362441485E-2</v>
      </c>
      <c r="AG54">
        <f t="shared" si="54"/>
        <v>2.9731028808489629E-2</v>
      </c>
      <c r="AH54">
        <f t="shared" si="54"/>
        <v>-2.0331038104319243E-3</v>
      </c>
      <c r="AI54">
        <f t="shared" si="54"/>
        <v>1.6149612329225928E-2</v>
      </c>
      <c r="AJ54">
        <f t="shared" si="54"/>
        <v>0</v>
      </c>
      <c r="AK54">
        <f t="shared" si="54"/>
        <v>1.665326025882569E-2</v>
      </c>
      <c r="AL54">
        <f t="shared" si="54"/>
        <v>2.684168660421718E-3</v>
      </c>
      <c r="AO54">
        <f t="shared" ref="AO54:AZ54" si="55">SUM(AO16,AO17)</f>
        <v>0.48348734706261065</v>
      </c>
      <c r="AP54">
        <f t="shared" si="55"/>
        <v>0</v>
      </c>
      <c r="AQ54">
        <f t="shared" si="55"/>
        <v>0.12096466301183482</v>
      </c>
      <c r="AR54">
        <f t="shared" si="55"/>
        <v>0.4641572100784761</v>
      </c>
      <c r="AS54">
        <f t="shared" si="55"/>
        <v>0.11268799002073562</v>
      </c>
      <c r="AT54">
        <f t="shared" si="55"/>
        <v>2.7049268491600772E-2</v>
      </c>
      <c r="AU54">
        <f t="shared" si="55"/>
        <v>8.9203952121602301E-2</v>
      </c>
      <c r="AV54">
        <f t="shared" si="55"/>
        <v>0</v>
      </c>
      <c r="AW54">
        <f t="shared" si="55"/>
        <v>1.2004065907908434</v>
      </c>
      <c r="AX54">
        <f t="shared" si="55"/>
        <v>3.9380738957206736E-2</v>
      </c>
      <c r="AY54">
        <f t="shared" si="55"/>
        <v>0.14105463431566656</v>
      </c>
      <c r="AZ54">
        <f t="shared" si="55"/>
        <v>9.4805742382055191E-2</v>
      </c>
      <c r="BB54">
        <f t="shared" ref="BB54" si="56">SUM(BB16,BB17)</f>
        <v>0.51077381573588765</v>
      </c>
      <c r="BD54">
        <f>SUM(BD16:BD17)</f>
        <v>0.98655790884512373</v>
      </c>
    </row>
    <row r="55" spans="1:56" x14ac:dyDescent="0.25">
      <c r="A55">
        <v>75</v>
      </c>
      <c r="B55">
        <f>SUM(B18,B19)</f>
        <v>0.87662575829203815</v>
      </c>
      <c r="C55">
        <f t="shared" ref="C55:AL55" si="57">SUM(C18,C19)</f>
        <v>0</v>
      </c>
      <c r="D55">
        <f t="shared" si="57"/>
        <v>2.7454226249169853E-3</v>
      </c>
      <c r="E55">
        <f t="shared" si="57"/>
        <v>0</v>
      </c>
      <c r="F55">
        <f t="shared" si="57"/>
        <v>1.6311621049160097E-3</v>
      </c>
      <c r="G55">
        <f t="shared" si="57"/>
        <v>1.0411737552161154E-2</v>
      </c>
      <c r="H55">
        <f t="shared" si="57"/>
        <v>0.10210129646464089</v>
      </c>
      <c r="I55">
        <f t="shared" si="57"/>
        <v>2.2035051492294545E-2</v>
      </c>
      <c r="J55">
        <f t="shared" si="57"/>
        <v>0</v>
      </c>
      <c r="K55">
        <f t="shared" si="57"/>
        <v>-8.8888883925455561E-3</v>
      </c>
      <c r="L55">
        <f t="shared" si="57"/>
        <v>6.7258476334404495E-3</v>
      </c>
      <c r="M55">
        <f t="shared" si="57"/>
        <v>1.5942606505004737E-2</v>
      </c>
      <c r="N55">
        <f t="shared" si="57"/>
        <v>1.8876872525813888E-2</v>
      </c>
      <c r="O55">
        <f t="shared" si="57"/>
        <v>3.9290804117374949E-2</v>
      </c>
      <c r="P55">
        <f t="shared" si="57"/>
        <v>-9.0448438004019018E-4</v>
      </c>
      <c r="Q55">
        <f t="shared" si="57"/>
        <v>0.29592565257032472</v>
      </c>
      <c r="R55">
        <f t="shared" si="57"/>
        <v>3.7136186011472267E-3</v>
      </c>
      <c r="S55">
        <f t="shared" si="57"/>
        <v>0</v>
      </c>
      <c r="T55">
        <f t="shared" si="57"/>
        <v>4.8428383206762321E-2</v>
      </c>
      <c r="U55">
        <f t="shared" si="57"/>
        <v>8.2314168661111381E-2</v>
      </c>
      <c r="V55">
        <f t="shared" si="57"/>
        <v>1.4175947701356726E-3</v>
      </c>
      <c r="W55">
        <f t="shared" si="57"/>
        <v>7.8643216874780923E-3</v>
      </c>
      <c r="X55">
        <f t="shared" si="57"/>
        <v>3.8775798129869685E-2</v>
      </c>
      <c r="Y55">
        <f t="shared" si="57"/>
        <v>7.9533752519720894E-3</v>
      </c>
      <c r="Z55">
        <f t="shared" si="57"/>
        <v>3.8231808112967641E-2</v>
      </c>
      <c r="AA55">
        <f t="shared" si="57"/>
        <v>8.043706384460083E-3</v>
      </c>
      <c r="AB55">
        <f t="shared" si="57"/>
        <v>4.2397566508248635E-3</v>
      </c>
      <c r="AC55">
        <f t="shared" si="57"/>
        <v>0</v>
      </c>
      <c r="AD55">
        <f t="shared" si="57"/>
        <v>3.6625106203629798E-2</v>
      </c>
      <c r="AE55">
        <f t="shared" si="57"/>
        <v>6.306005674469331E-2</v>
      </c>
      <c r="AF55">
        <f t="shared" si="57"/>
        <v>-8.7847431491941998E-3</v>
      </c>
      <c r="AG55">
        <f t="shared" si="57"/>
        <v>9.2923351689257819E-3</v>
      </c>
      <c r="AH55">
        <f t="shared" si="57"/>
        <v>1.0869190564279776E-2</v>
      </c>
      <c r="AI55">
        <f t="shared" si="57"/>
        <v>2.7960785156078756E-2</v>
      </c>
      <c r="AJ55">
        <f t="shared" si="57"/>
        <v>0</v>
      </c>
      <c r="AK55">
        <f t="shared" si="57"/>
        <v>-1.2282971918572165E-2</v>
      </c>
      <c r="AL55">
        <f t="shared" si="57"/>
        <v>3.0103872471655799E-3</v>
      </c>
      <c r="AO55">
        <f t="shared" ref="AO55:AZ55" si="58">SUM(AO18,AO19)</f>
        <v>0.3280933704799851</v>
      </c>
      <c r="AP55">
        <f t="shared" si="58"/>
        <v>0</v>
      </c>
      <c r="AQ55">
        <f t="shared" si="58"/>
        <v>0.10129186485766095</v>
      </c>
      <c r="AR55">
        <f t="shared" si="58"/>
        <v>0.22239312312305154</v>
      </c>
      <c r="AS55">
        <f t="shared" si="58"/>
        <v>7.5400904333499483E-2</v>
      </c>
      <c r="AT55">
        <f t="shared" si="58"/>
        <v>2.3116629176638752E-2</v>
      </c>
      <c r="AU55">
        <f t="shared" si="58"/>
        <v>6.0746241743758499E-2</v>
      </c>
      <c r="AV55">
        <f t="shared" si="58"/>
        <v>0</v>
      </c>
      <c r="AW55">
        <f t="shared" si="58"/>
        <v>0.72209938189307499</v>
      </c>
      <c r="AX55">
        <f t="shared" si="58"/>
        <v>1.9463099398727451E-2</v>
      </c>
      <c r="AY55">
        <f t="shared" si="58"/>
        <v>7.4496419953459292E-2</v>
      </c>
      <c r="AZ55">
        <f t="shared" si="58"/>
        <v>6.8610563431236588E-2</v>
      </c>
      <c r="BB55">
        <f t="shared" ref="BB55" si="59">SUM(BB18,BB19)</f>
        <v>0.35317576922737898</v>
      </c>
      <c r="BD55">
        <f>SUM(BD18:BD19)</f>
        <v>0.57698648712056633</v>
      </c>
    </row>
    <row r="56" spans="1:56" x14ac:dyDescent="0.25">
      <c r="A56">
        <v>85</v>
      </c>
      <c r="B56">
        <f>SUM(B20,B21)</f>
        <v>0.33552421111240494</v>
      </c>
      <c r="C56">
        <f t="shared" ref="C56:AL56" si="60">SUM(C20,C21)</f>
        <v>0</v>
      </c>
      <c r="D56">
        <f t="shared" si="60"/>
        <v>6.5161138153793426E-3</v>
      </c>
      <c r="E56">
        <f t="shared" si="60"/>
        <v>0</v>
      </c>
      <c r="F56">
        <f t="shared" si="60"/>
        <v>-1.9848905968968277E-4</v>
      </c>
      <c r="G56">
        <f t="shared" si="60"/>
        <v>8.6580662657392837E-3</v>
      </c>
      <c r="H56">
        <f t="shared" si="60"/>
        <v>8.9364085531166676E-2</v>
      </c>
      <c r="I56">
        <f t="shared" si="60"/>
        <v>1.9882424586920397E-2</v>
      </c>
      <c r="J56">
        <f t="shared" si="60"/>
        <v>0</v>
      </c>
      <c r="K56">
        <f t="shared" si="60"/>
        <v>-8.9810573619661417E-3</v>
      </c>
      <c r="L56">
        <f t="shared" si="60"/>
        <v>-7.9275760977029312E-3</v>
      </c>
      <c r="M56">
        <f t="shared" si="60"/>
        <v>1.7888171608463965E-2</v>
      </c>
      <c r="N56">
        <f t="shared" si="60"/>
        <v>-1.7878047584064569E-2</v>
      </c>
      <c r="O56">
        <f t="shared" si="60"/>
        <v>1.9146646874916653E-2</v>
      </c>
      <c r="P56">
        <f t="shared" si="60"/>
        <v>-7.8441968258477924E-4</v>
      </c>
      <c r="Q56">
        <f t="shared" si="60"/>
        <v>1.0957034773751158E-2</v>
      </c>
      <c r="R56">
        <f t="shared" si="60"/>
        <v>-7.8441968258477924E-4</v>
      </c>
      <c r="S56">
        <f t="shared" si="60"/>
        <v>0</v>
      </c>
      <c r="T56">
        <f t="shared" si="60"/>
        <v>2.6555774430377207E-2</v>
      </c>
      <c r="U56">
        <f t="shared" si="60"/>
        <v>4.0774721567162886E-2</v>
      </c>
      <c r="V56">
        <f t="shared" si="60"/>
        <v>0</v>
      </c>
      <c r="W56">
        <f t="shared" si="60"/>
        <v>6.2699993840667437E-3</v>
      </c>
      <c r="X56">
        <f t="shared" si="60"/>
        <v>4.7714306337525235E-2</v>
      </c>
      <c r="Y56">
        <f t="shared" si="60"/>
        <v>4.0557919091091278E-3</v>
      </c>
      <c r="Z56">
        <f t="shared" si="60"/>
        <v>2.6326381441930283E-2</v>
      </c>
      <c r="AA56">
        <f t="shared" si="60"/>
        <v>-3.1204072427005611E-2</v>
      </c>
      <c r="AB56">
        <f t="shared" si="60"/>
        <v>-2.1731253652569407E-3</v>
      </c>
      <c r="AC56">
        <f t="shared" si="60"/>
        <v>0</v>
      </c>
      <c r="AD56">
        <f t="shared" si="60"/>
        <v>-1.6796967661975887E-2</v>
      </c>
      <c r="AE56">
        <f t="shared" si="60"/>
        <v>-8.7532660209862709E-4</v>
      </c>
      <c r="AF56">
        <f t="shared" si="60"/>
        <v>-2.6443594939285792E-3</v>
      </c>
      <c r="AG56">
        <f t="shared" si="60"/>
        <v>9.2691701021503977E-3</v>
      </c>
      <c r="AH56">
        <f t="shared" si="60"/>
        <v>7.8198060698424776E-2</v>
      </c>
      <c r="AI56">
        <f t="shared" si="60"/>
        <v>6.5870379392996194E-3</v>
      </c>
      <c r="AJ56">
        <f t="shared" si="60"/>
        <v>0</v>
      </c>
      <c r="AK56">
        <f t="shared" si="60"/>
        <v>1.5291560816175359E-5</v>
      </c>
      <c r="AL56">
        <f t="shared" si="60"/>
        <v>7.5929933040634681E-3</v>
      </c>
      <c r="AO56">
        <f t="shared" ref="AO56:AZ56" si="61">SUM(AO20,AO21)</f>
        <v>0.19608811552500757</v>
      </c>
      <c r="AP56">
        <f t="shared" si="61"/>
        <v>0</v>
      </c>
      <c r="AQ56">
        <f t="shared" si="61"/>
        <v>2.5451054839831656E-2</v>
      </c>
      <c r="AR56">
        <f t="shared" si="61"/>
        <v>0.16790940329371393</v>
      </c>
      <c r="AS56">
        <f t="shared" si="61"/>
        <v>3.0917338675549348E-2</v>
      </c>
      <c r="AT56">
        <f t="shared" si="61"/>
        <v>-2.0051172949321509E-2</v>
      </c>
      <c r="AU56">
        <f t="shared" si="61"/>
        <v>8.0508906746320746E-2</v>
      </c>
      <c r="AV56">
        <f t="shared" si="61"/>
        <v>0</v>
      </c>
      <c r="AW56">
        <f t="shared" si="61"/>
        <v>0.2108882656878821</v>
      </c>
      <c r="AX56">
        <f t="shared" si="61"/>
        <v>-2.3479952125834869E-2</v>
      </c>
      <c r="AY56">
        <f t="shared" si="61"/>
        <v>3.013291899296457E-2</v>
      </c>
      <c r="AZ56">
        <f t="shared" si="61"/>
        <v>8.6778906130387495E-2</v>
      </c>
      <c r="BB56">
        <f t="shared" ref="BB56" si="62">SUM(BB20,BB21)</f>
        <v>0.15744219272752463</v>
      </c>
      <c r="BD56">
        <f>SUM(BD20:BD21)</f>
        <v>0.32535159602123853</v>
      </c>
    </row>
    <row r="58" spans="1:56" x14ac:dyDescent="0.25">
      <c r="A58" t="s">
        <v>109</v>
      </c>
    </row>
    <row r="59" spans="1:56" x14ac:dyDescent="0.25">
      <c r="A59">
        <v>0</v>
      </c>
      <c r="B59">
        <v>157</v>
      </c>
      <c r="C59">
        <v>157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O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W59">
        <v>0</v>
      </c>
      <c r="AX59">
        <v>0</v>
      </c>
      <c r="AY59">
        <v>0</v>
      </c>
      <c r="AZ59">
        <v>0</v>
      </c>
      <c r="BB59">
        <v>0</v>
      </c>
      <c r="BD59">
        <f>BD25</f>
        <v>157</v>
      </c>
    </row>
    <row r="60" spans="1:56" x14ac:dyDescent="0.25">
      <c r="A60">
        <v>5</v>
      </c>
      <c r="B60">
        <f>SUM(B26,B27)</f>
        <v>35</v>
      </c>
      <c r="C60">
        <f t="shared" ref="C60:AZ60" si="63">SUM(C26,C27)</f>
        <v>0</v>
      </c>
      <c r="D60">
        <f t="shared" si="63"/>
        <v>0</v>
      </c>
      <c r="E60">
        <f t="shared" si="63"/>
        <v>0</v>
      </c>
      <c r="F60">
        <f t="shared" si="63"/>
        <v>3</v>
      </c>
      <c r="G60">
        <f t="shared" si="63"/>
        <v>3</v>
      </c>
      <c r="H60">
        <f t="shared" si="63"/>
        <v>3</v>
      </c>
      <c r="I60">
        <f t="shared" si="63"/>
        <v>0</v>
      </c>
      <c r="J60">
        <f t="shared" si="63"/>
        <v>0</v>
      </c>
      <c r="K60">
        <f t="shared" si="63"/>
        <v>0</v>
      </c>
      <c r="L60">
        <f t="shared" si="63"/>
        <v>1</v>
      </c>
      <c r="M60">
        <f t="shared" si="63"/>
        <v>0</v>
      </c>
      <c r="N60">
        <f t="shared" si="63"/>
        <v>4</v>
      </c>
      <c r="O60">
        <f t="shared" si="63"/>
        <v>0</v>
      </c>
      <c r="P60">
        <f t="shared" si="63"/>
        <v>0</v>
      </c>
      <c r="Q60">
        <f t="shared" si="63"/>
        <v>1</v>
      </c>
      <c r="R60">
        <f t="shared" si="63"/>
        <v>11</v>
      </c>
      <c r="S60">
        <f t="shared" si="63"/>
        <v>0</v>
      </c>
      <c r="T60">
        <f t="shared" si="63"/>
        <v>0</v>
      </c>
      <c r="U60">
        <f t="shared" si="63"/>
        <v>0</v>
      </c>
      <c r="V60">
        <f t="shared" si="63"/>
        <v>0</v>
      </c>
      <c r="W60">
        <f t="shared" si="63"/>
        <v>0</v>
      </c>
      <c r="X60">
        <f t="shared" si="63"/>
        <v>0</v>
      </c>
      <c r="Y60">
        <f t="shared" si="63"/>
        <v>2</v>
      </c>
      <c r="Z60">
        <f t="shared" si="63"/>
        <v>0</v>
      </c>
      <c r="AA60">
        <f t="shared" si="63"/>
        <v>2</v>
      </c>
      <c r="AB60">
        <f t="shared" si="63"/>
        <v>0</v>
      </c>
      <c r="AC60">
        <f t="shared" si="63"/>
        <v>1</v>
      </c>
      <c r="AD60">
        <f t="shared" si="63"/>
        <v>1</v>
      </c>
      <c r="AE60">
        <f t="shared" si="63"/>
        <v>1</v>
      </c>
      <c r="AF60">
        <f t="shared" si="63"/>
        <v>0</v>
      </c>
      <c r="AG60">
        <f t="shared" si="63"/>
        <v>0</v>
      </c>
      <c r="AH60">
        <f t="shared" si="63"/>
        <v>0</v>
      </c>
      <c r="AI60">
        <f t="shared" si="63"/>
        <v>2</v>
      </c>
      <c r="AJ60">
        <f t="shared" si="63"/>
        <v>0</v>
      </c>
      <c r="AK60">
        <f t="shared" si="63"/>
        <v>0</v>
      </c>
      <c r="AL60">
        <f t="shared" si="63"/>
        <v>0</v>
      </c>
      <c r="AO60">
        <f t="shared" si="63"/>
        <v>19</v>
      </c>
      <c r="AQ60">
        <f t="shared" si="63"/>
        <v>1</v>
      </c>
      <c r="AR60">
        <f t="shared" si="63"/>
        <v>3</v>
      </c>
      <c r="AS60">
        <f t="shared" si="63"/>
        <v>1</v>
      </c>
      <c r="AT60">
        <f t="shared" si="63"/>
        <v>4</v>
      </c>
      <c r="AU60">
        <f t="shared" si="63"/>
        <v>13</v>
      </c>
      <c r="AW60">
        <f t="shared" si="63"/>
        <v>8</v>
      </c>
      <c r="AX60">
        <f t="shared" si="63"/>
        <v>15</v>
      </c>
      <c r="AY60">
        <f t="shared" si="63"/>
        <v>1</v>
      </c>
      <c r="AZ60">
        <f t="shared" si="63"/>
        <v>13</v>
      </c>
      <c r="BB60">
        <f t="shared" ref="BB60" si="64">SUM(BB26,BB27)</f>
        <v>20</v>
      </c>
      <c r="BD60">
        <f>SUM(BD26:BD27)</f>
        <v>23</v>
      </c>
    </row>
    <row r="61" spans="1:56" x14ac:dyDescent="0.25">
      <c r="A61">
        <v>15</v>
      </c>
      <c r="B61">
        <f>SUM(B28,B29)</f>
        <v>115</v>
      </c>
      <c r="C61">
        <f t="shared" ref="C61:AZ61" si="65">SUM(C28,C29)</f>
        <v>0</v>
      </c>
      <c r="D61">
        <f t="shared" si="65"/>
        <v>1</v>
      </c>
      <c r="E61">
        <f t="shared" si="65"/>
        <v>1</v>
      </c>
      <c r="F61">
        <f t="shared" si="65"/>
        <v>1</v>
      </c>
      <c r="G61">
        <f t="shared" si="65"/>
        <v>0</v>
      </c>
      <c r="H61">
        <f t="shared" si="65"/>
        <v>5</v>
      </c>
      <c r="I61">
        <f t="shared" si="65"/>
        <v>0</v>
      </c>
      <c r="J61">
        <f t="shared" si="65"/>
        <v>0</v>
      </c>
      <c r="K61">
        <f t="shared" si="65"/>
        <v>1</v>
      </c>
      <c r="L61">
        <f t="shared" si="65"/>
        <v>2</v>
      </c>
      <c r="M61">
        <f t="shared" si="65"/>
        <v>0</v>
      </c>
      <c r="N61">
        <f t="shared" si="65"/>
        <v>16</v>
      </c>
      <c r="O61">
        <f t="shared" si="65"/>
        <v>2</v>
      </c>
      <c r="P61">
        <f t="shared" si="65"/>
        <v>1</v>
      </c>
      <c r="Q61">
        <f t="shared" si="65"/>
        <v>7</v>
      </c>
      <c r="R61">
        <f t="shared" si="65"/>
        <v>68</v>
      </c>
      <c r="S61">
        <f t="shared" si="65"/>
        <v>0</v>
      </c>
      <c r="T61">
        <f t="shared" si="65"/>
        <v>0</v>
      </c>
      <c r="U61">
        <f t="shared" si="65"/>
        <v>0</v>
      </c>
      <c r="V61">
        <f t="shared" si="65"/>
        <v>0</v>
      </c>
      <c r="W61">
        <f t="shared" si="65"/>
        <v>0</v>
      </c>
      <c r="X61">
        <f t="shared" si="65"/>
        <v>0</v>
      </c>
      <c r="Y61">
        <f t="shared" si="65"/>
        <v>0</v>
      </c>
      <c r="Z61">
        <f t="shared" si="65"/>
        <v>1</v>
      </c>
      <c r="AA61">
        <f t="shared" si="65"/>
        <v>0</v>
      </c>
      <c r="AB61">
        <f t="shared" si="65"/>
        <v>2</v>
      </c>
      <c r="AC61">
        <f t="shared" si="65"/>
        <v>0</v>
      </c>
      <c r="AD61">
        <f t="shared" si="65"/>
        <v>0</v>
      </c>
      <c r="AE61">
        <f t="shared" si="65"/>
        <v>1</v>
      </c>
      <c r="AF61">
        <f t="shared" si="65"/>
        <v>2</v>
      </c>
      <c r="AG61">
        <f t="shared" si="65"/>
        <v>0</v>
      </c>
      <c r="AH61">
        <f t="shared" si="65"/>
        <v>0</v>
      </c>
      <c r="AI61">
        <f t="shared" si="65"/>
        <v>4</v>
      </c>
      <c r="AJ61">
        <f t="shared" si="65"/>
        <v>0</v>
      </c>
      <c r="AK61">
        <f t="shared" si="65"/>
        <v>0</v>
      </c>
      <c r="AL61">
        <f t="shared" si="65"/>
        <v>0</v>
      </c>
      <c r="AO61">
        <f t="shared" si="65"/>
        <v>34</v>
      </c>
      <c r="AQ61">
        <f t="shared" si="65"/>
        <v>2</v>
      </c>
      <c r="AR61">
        <f t="shared" si="65"/>
        <v>5</v>
      </c>
      <c r="AS61">
        <f t="shared" si="65"/>
        <v>0</v>
      </c>
      <c r="AT61">
        <f t="shared" si="65"/>
        <v>18</v>
      </c>
      <c r="AU61">
        <f t="shared" si="65"/>
        <v>8</v>
      </c>
      <c r="AW61">
        <f t="shared" si="65"/>
        <v>18</v>
      </c>
      <c r="AX61">
        <f t="shared" si="65"/>
        <v>88</v>
      </c>
      <c r="AY61">
        <f t="shared" si="65"/>
        <v>1</v>
      </c>
      <c r="AZ61">
        <f t="shared" si="65"/>
        <v>8</v>
      </c>
      <c r="BB61">
        <f t="shared" ref="BB61" si="66">SUM(BB28,BB29)</f>
        <v>35</v>
      </c>
      <c r="BD61">
        <f>SUM(BD28:BD29)</f>
        <v>40</v>
      </c>
    </row>
    <row r="62" spans="1:56" x14ac:dyDescent="0.25">
      <c r="A62">
        <v>25</v>
      </c>
      <c r="B62">
        <f>SUM(B30,B31)</f>
        <v>252</v>
      </c>
      <c r="C62">
        <f t="shared" ref="C62:AZ62" si="67">SUM(C30,C31)</f>
        <v>0</v>
      </c>
      <c r="D62">
        <f t="shared" si="67"/>
        <v>5</v>
      </c>
      <c r="E62">
        <f t="shared" si="67"/>
        <v>1</v>
      </c>
      <c r="F62">
        <f t="shared" si="67"/>
        <v>0</v>
      </c>
      <c r="G62">
        <f t="shared" si="67"/>
        <v>6</v>
      </c>
      <c r="H62">
        <f t="shared" si="67"/>
        <v>8</v>
      </c>
      <c r="I62">
        <f t="shared" si="67"/>
        <v>1</v>
      </c>
      <c r="J62">
        <f t="shared" si="67"/>
        <v>0</v>
      </c>
      <c r="K62">
        <f t="shared" si="67"/>
        <v>0</v>
      </c>
      <c r="L62">
        <f t="shared" si="67"/>
        <v>3</v>
      </c>
      <c r="M62">
        <f t="shared" si="67"/>
        <v>0</v>
      </c>
      <c r="N62">
        <f t="shared" si="67"/>
        <v>27</v>
      </c>
      <c r="O62">
        <f t="shared" si="67"/>
        <v>2</v>
      </c>
      <c r="P62">
        <f t="shared" si="67"/>
        <v>12</v>
      </c>
      <c r="Q62">
        <f t="shared" si="67"/>
        <v>17</v>
      </c>
      <c r="R62">
        <f t="shared" si="67"/>
        <v>131</v>
      </c>
      <c r="S62">
        <f t="shared" si="67"/>
        <v>0</v>
      </c>
      <c r="T62">
        <f t="shared" si="67"/>
        <v>0</v>
      </c>
      <c r="U62">
        <f t="shared" si="67"/>
        <v>0</v>
      </c>
      <c r="V62">
        <f t="shared" si="67"/>
        <v>2</v>
      </c>
      <c r="W62">
        <f t="shared" si="67"/>
        <v>1</v>
      </c>
      <c r="X62">
        <f t="shared" si="67"/>
        <v>6</v>
      </c>
      <c r="Y62">
        <f t="shared" si="67"/>
        <v>2</v>
      </c>
      <c r="Z62">
        <f t="shared" si="67"/>
        <v>2</v>
      </c>
      <c r="AA62">
        <f t="shared" si="67"/>
        <v>0</v>
      </c>
      <c r="AB62">
        <f t="shared" si="67"/>
        <v>5</v>
      </c>
      <c r="AC62">
        <f t="shared" si="67"/>
        <v>0</v>
      </c>
      <c r="AD62">
        <f t="shared" si="67"/>
        <v>4</v>
      </c>
      <c r="AE62">
        <f t="shared" si="67"/>
        <v>2</v>
      </c>
      <c r="AF62">
        <f t="shared" si="67"/>
        <v>8</v>
      </c>
      <c r="AG62">
        <f t="shared" si="67"/>
        <v>1</v>
      </c>
      <c r="AH62">
        <f t="shared" si="67"/>
        <v>0</v>
      </c>
      <c r="AI62">
        <f t="shared" si="67"/>
        <v>4</v>
      </c>
      <c r="AJ62">
        <f t="shared" si="67"/>
        <v>0</v>
      </c>
      <c r="AK62">
        <f t="shared" si="67"/>
        <v>2</v>
      </c>
      <c r="AL62">
        <f t="shared" si="67"/>
        <v>0</v>
      </c>
      <c r="AO62">
        <f t="shared" si="67"/>
        <v>92</v>
      </c>
      <c r="AQ62">
        <f t="shared" si="67"/>
        <v>4</v>
      </c>
      <c r="AR62">
        <f t="shared" si="67"/>
        <v>9</v>
      </c>
      <c r="AS62">
        <f t="shared" si="67"/>
        <v>10</v>
      </c>
      <c r="AT62">
        <f t="shared" si="67"/>
        <v>32</v>
      </c>
      <c r="AU62">
        <f t="shared" si="67"/>
        <v>21</v>
      </c>
      <c r="AW62">
        <f t="shared" si="67"/>
        <v>35</v>
      </c>
      <c r="AX62">
        <f t="shared" si="67"/>
        <v>173</v>
      </c>
      <c r="AY62">
        <f t="shared" si="67"/>
        <v>22</v>
      </c>
      <c r="AZ62">
        <f t="shared" si="67"/>
        <v>22</v>
      </c>
      <c r="BB62">
        <f t="shared" ref="BB62" si="68">SUM(BB30,BB31)</f>
        <v>93</v>
      </c>
      <c r="BD62">
        <f>SUM(BD30:BD31)</f>
        <v>104</v>
      </c>
    </row>
    <row r="63" spans="1:56" x14ac:dyDescent="0.25">
      <c r="A63">
        <v>35</v>
      </c>
      <c r="B63">
        <f>SUM(B32,B33)</f>
        <v>329</v>
      </c>
      <c r="C63">
        <f t="shared" ref="C63:AZ63" si="69">SUM(C32,C33)</f>
        <v>0</v>
      </c>
      <c r="D63">
        <f t="shared" si="69"/>
        <v>2</v>
      </c>
      <c r="E63">
        <f t="shared" si="69"/>
        <v>4</v>
      </c>
      <c r="F63">
        <f t="shared" si="69"/>
        <v>0</v>
      </c>
      <c r="G63">
        <f t="shared" si="69"/>
        <v>4</v>
      </c>
      <c r="H63">
        <f t="shared" si="69"/>
        <v>20</v>
      </c>
      <c r="I63">
        <f t="shared" si="69"/>
        <v>5</v>
      </c>
      <c r="J63">
        <f t="shared" si="69"/>
        <v>0</v>
      </c>
      <c r="K63">
        <f t="shared" si="69"/>
        <v>4</v>
      </c>
      <c r="L63">
        <f t="shared" si="69"/>
        <v>12</v>
      </c>
      <c r="M63">
        <f t="shared" si="69"/>
        <v>5</v>
      </c>
      <c r="N63">
        <f t="shared" si="69"/>
        <v>26</v>
      </c>
      <c r="O63">
        <f t="shared" si="69"/>
        <v>7</v>
      </c>
      <c r="P63">
        <f t="shared" si="69"/>
        <v>22</v>
      </c>
      <c r="Q63">
        <f t="shared" si="69"/>
        <v>64</v>
      </c>
      <c r="R63">
        <f t="shared" si="69"/>
        <v>72</v>
      </c>
      <c r="S63">
        <f t="shared" si="69"/>
        <v>0</v>
      </c>
      <c r="T63">
        <f t="shared" si="69"/>
        <v>8</v>
      </c>
      <c r="U63">
        <f t="shared" si="69"/>
        <v>1</v>
      </c>
      <c r="V63">
        <f t="shared" si="69"/>
        <v>11</v>
      </c>
      <c r="W63">
        <f t="shared" si="69"/>
        <v>0</v>
      </c>
      <c r="X63">
        <f t="shared" si="69"/>
        <v>11</v>
      </c>
      <c r="Y63">
        <f t="shared" si="69"/>
        <v>5</v>
      </c>
      <c r="Z63">
        <f t="shared" si="69"/>
        <v>8</v>
      </c>
      <c r="AA63">
        <f t="shared" si="69"/>
        <v>2</v>
      </c>
      <c r="AB63">
        <f t="shared" si="69"/>
        <v>3</v>
      </c>
      <c r="AC63">
        <f t="shared" si="69"/>
        <v>0</v>
      </c>
      <c r="AD63">
        <f t="shared" si="69"/>
        <v>2</v>
      </c>
      <c r="AE63">
        <f t="shared" si="69"/>
        <v>7</v>
      </c>
      <c r="AF63">
        <f t="shared" si="69"/>
        <v>3</v>
      </c>
      <c r="AG63">
        <f t="shared" si="69"/>
        <v>5</v>
      </c>
      <c r="AH63">
        <f t="shared" si="69"/>
        <v>1</v>
      </c>
      <c r="AI63">
        <f t="shared" si="69"/>
        <v>6</v>
      </c>
      <c r="AJ63">
        <f t="shared" si="69"/>
        <v>0</v>
      </c>
      <c r="AK63">
        <f t="shared" si="69"/>
        <v>8</v>
      </c>
      <c r="AL63">
        <f t="shared" si="69"/>
        <v>1</v>
      </c>
      <c r="AO63">
        <f t="shared" si="69"/>
        <v>154</v>
      </c>
      <c r="AQ63">
        <f t="shared" si="69"/>
        <v>15</v>
      </c>
      <c r="AR63">
        <f t="shared" si="69"/>
        <v>31</v>
      </c>
      <c r="AS63">
        <f t="shared" si="69"/>
        <v>13</v>
      </c>
      <c r="AT63">
        <f t="shared" si="69"/>
        <v>29</v>
      </c>
      <c r="AU63">
        <f t="shared" si="69"/>
        <v>42</v>
      </c>
      <c r="AW63">
        <f t="shared" si="69"/>
        <v>139</v>
      </c>
      <c r="AX63">
        <f t="shared" si="69"/>
        <v>115</v>
      </c>
      <c r="AY63">
        <f t="shared" si="69"/>
        <v>35</v>
      </c>
      <c r="AZ63">
        <f t="shared" si="69"/>
        <v>42</v>
      </c>
      <c r="BB63">
        <f t="shared" ref="BB63" si="70">SUM(BB32,BB33)</f>
        <v>151</v>
      </c>
      <c r="BD63">
        <f>SUM(BD32:BD33)</f>
        <v>193</v>
      </c>
    </row>
    <row r="64" spans="1:56" x14ac:dyDescent="0.25">
      <c r="A64">
        <v>45</v>
      </c>
      <c r="B64">
        <f>SUM(B34,B35)</f>
        <v>597</v>
      </c>
      <c r="C64">
        <f t="shared" ref="C64:AZ64" si="71">SUM(C34,C35)</f>
        <v>0</v>
      </c>
      <c r="D64">
        <f t="shared" si="71"/>
        <v>5</v>
      </c>
      <c r="E64">
        <f t="shared" si="71"/>
        <v>0</v>
      </c>
      <c r="F64">
        <f t="shared" si="71"/>
        <v>1</v>
      </c>
      <c r="G64">
        <f t="shared" si="71"/>
        <v>8</v>
      </c>
      <c r="H64">
        <f t="shared" si="71"/>
        <v>59</v>
      </c>
      <c r="I64">
        <f t="shared" si="71"/>
        <v>27</v>
      </c>
      <c r="J64">
        <f t="shared" si="71"/>
        <v>0</v>
      </c>
      <c r="K64">
        <f t="shared" si="71"/>
        <v>7</v>
      </c>
      <c r="L64">
        <f t="shared" si="71"/>
        <v>18</v>
      </c>
      <c r="M64">
        <f t="shared" si="71"/>
        <v>13</v>
      </c>
      <c r="N64">
        <f t="shared" si="71"/>
        <v>20</v>
      </c>
      <c r="O64">
        <f t="shared" si="71"/>
        <v>20</v>
      </c>
      <c r="P64">
        <f t="shared" si="71"/>
        <v>37</v>
      </c>
      <c r="Q64">
        <f t="shared" si="71"/>
        <v>157</v>
      </c>
      <c r="R64">
        <f t="shared" si="71"/>
        <v>22</v>
      </c>
      <c r="S64">
        <f t="shared" si="71"/>
        <v>0</v>
      </c>
      <c r="T64">
        <f t="shared" si="71"/>
        <v>11</v>
      </c>
      <c r="U64">
        <f t="shared" si="71"/>
        <v>22</v>
      </c>
      <c r="V64">
        <f t="shared" si="71"/>
        <v>37</v>
      </c>
      <c r="W64">
        <f t="shared" si="71"/>
        <v>4</v>
      </c>
      <c r="X64">
        <f t="shared" si="71"/>
        <v>18</v>
      </c>
      <c r="Y64">
        <f t="shared" si="71"/>
        <v>11</v>
      </c>
      <c r="Z64">
        <f t="shared" si="71"/>
        <v>14</v>
      </c>
      <c r="AA64">
        <f t="shared" si="71"/>
        <v>6</v>
      </c>
      <c r="AB64">
        <f t="shared" si="71"/>
        <v>2</v>
      </c>
      <c r="AC64">
        <f t="shared" si="71"/>
        <v>0</v>
      </c>
      <c r="AD64">
        <f t="shared" si="71"/>
        <v>6</v>
      </c>
      <c r="AE64">
        <f t="shared" si="71"/>
        <v>24</v>
      </c>
      <c r="AF64">
        <f t="shared" si="71"/>
        <v>3</v>
      </c>
      <c r="AG64">
        <f t="shared" si="71"/>
        <v>8</v>
      </c>
      <c r="AH64">
        <f t="shared" si="71"/>
        <v>10</v>
      </c>
      <c r="AI64">
        <f t="shared" si="71"/>
        <v>12</v>
      </c>
      <c r="AJ64">
        <f t="shared" si="71"/>
        <v>0</v>
      </c>
      <c r="AK64">
        <f t="shared" si="71"/>
        <v>15</v>
      </c>
      <c r="AL64">
        <f t="shared" si="71"/>
        <v>0</v>
      </c>
      <c r="AO64">
        <f t="shared" si="71"/>
        <v>276</v>
      </c>
      <c r="AQ64">
        <f t="shared" si="71"/>
        <v>38</v>
      </c>
      <c r="AR64">
        <f t="shared" si="71"/>
        <v>121</v>
      </c>
      <c r="AS64">
        <f t="shared" si="71"/>
        <v>24</v>
      </c>
      <c r="AT64">
        <f t="shared" si="71"/>
        <v>22</v>
      </c>
      <c r="AU64">
        <f t="shared" si="71"/>
        <v>83</v>
      </c>
      <c r="AW64">
        <f t="shared" si="71"/>
        <v>371</v>
      </c>
      <c r="AX64">
        <f t="shared" si="71"/>
        <v>84</v>
      </c>
      <c r="AY64">
        <f t="shared" si="71"/>
        <v>61</v>
      </c>
      <c r="AZ64">
        <f t="shared" si="71"/>
        <v>87</v>
      </c>
      <c r="BB64">
        <f t="shared" ref="BB64" si="72">SUM(BB34,BB35)</f>
        <v>260</v>
      </c>
      <c r="BD64">
        <f>SUM(BD34:BD35)</f>
        <v>418</v>
      </c>
    </row>
    <row r="65" spans="1:56" x14ac:dyDescent="0.25">
      <c r="A65">
        <v>55</v>
      </c>
      <c r="B65">
        <f>SUM(B36,B37)</f>
        <v>1438</v>
      </c>
      <c r="C65">
        <f t="shared" ref="C65:AZ65" si="73">SUM(C36,C37)</f>
        <v>0</v>
      </c>
      <c r="D65">
        <f t="shared" si="73"/>
        <v>7</v>
      </c>
      <c r="E65">
        <f t="shared" si="73"/>
        <v>0</v>
      </c>
      <c r="F65">
        <f t="shared" si="73"/>
        <v>0</v>
      </c>
      <c r="G65">
        <f t="shared" si="73"/>
        <v>8</v>
      </c>
      <c r="H65">
        <f t="shared" si="73"/>
        <v>216</v>
      </c>
      <c r="I65">
        <f t="shared" si="73"/>
        <v>53</v>
      </c>
      <c r="J65">
        <f t="shared" si="73"/>
        <v>0</v>
      </c>
      <c r="K65">
        <f t="shared" si="73"/>
        <v>35</v>
      </c>
      <c r="L65">
        <f t="shared" si="73"/>
        <v>44</v>
      </c>
      <c r="M65">
        <f t="shared" si="73"/>
        <v>46</v>
      </c>
      <c r="N65">
        <f t="shared" si="73"/>
        <v>34</v>
      </c>
      <c r="O65">
        <f t="shared" si="73"/>
        <v>38</v>
      </c>
      <c r="P65">
        <f t="shared" si="73"/>
        <v>45</v>
      </c>
      <c r="Q65">
        <f t="shared" si="73"/>
        <v>432</v>
      </c>
      <c r="R65">
        <f t="shared" si="73"/>
        <v>15</v>
      </c>
      <c r="S65">
        <f t="shared" si="73"/>
        <v>0</v>
      </c>
      <c r="T65">
        <f t="shared" si="73"/>
        <v>47</v>
      </c>
      <c r="U65">
        <f t="shared" si="73"/>
        <v>116</v>
      </c>
      <c r="V65">
        <f t="shared" si="73"/>
        <v>19</v>
      </c>
      <c r="W65">
        <f t="shared" si="73"/>
        <v>5</v>
      </c>
      <c r="X65">
        <f t="shared" si="73"/>
        <v>45</v>
      </c>
      <c r="Y65">
        <f t="shared" si="73"/>
        <v>11</v>
      </c>
      <c r="Z65">
        <f t="shared" si="73"/>
        <v>31</v>
      </c>
      <c r="AA65">
        <f t="shared" si="73"/>
        <v>16</v>
      </c>
      <c r="AB65">
        <f t="shared" si="73"/>
        <v>2</v>
      </c>
      <c r="AC65">
        <f t="shared" si="73"/>
        <v>0</v>
      </c>
      <c r="AD65">
        <f t="shared" si="73"/>
        <v>20</v>
      </c>
      <c r="AE65">
        <f t="shared" si="73"/>
        <v>55</v>
      </c>
      <c r="AF65">
        <f t="shared" si="73"/>
        <v>7</v>
      </c>
      <c r="AG65">
        <f t="shared" si="73"/>
        <v>18</v>
      </c>
      <c r="AH65">
        <f t="shared" si="73"/>
        <v>14</v>
      </c>
      <c r="AI65">
        <f t="shared" si="73"/>
        <v>22</v>
      </c>
      <c r="AJ65">
        <f t="shared" si="73"/>
        <v>0</v>
      </c>
      <c r="AK65">
        <f t="shared" si="73"/>
        <v>32</v>
      </c>
      <c r="AL65">
        <f t="shared" si="73"/>
        <v>5</v>
      </c>
      <c r="AO65">
        <f t="shared" si="73"/>
        <v>585</v>
      </c>
      <c r="AQ65">
        <f t="shared" si="73"/>
        <v>86</v>
      </c>
      <c r="AR65">
        <f t="shared" si="73"/>
        <v>431</v>
      </c>
      <c r="AS65">
        <f t="shared" si="73"/>
        <v>65</v>
      </c>
      <c r="AT65">
        <f t="shared" si="73"/>
        <v>36</v>
      </c>
      <c r="AU65">
        <f t="shared" si="73"/>
        <v>168</v>
      </c>
      <c r="AW65">
        <f t="shared" si="73"/>
        <v>1094</v>
      </c>
      <c r="AX65">
        <f t="shared" si="73"/>
        <v>77</v>
      </c>
      <c r="AY65">
        <f t="shared" si="73"/>
        <v>110</v>
      </c>
      <c r="AZ65">
        <f t="shared" si="73"/>
        <v>173</v>
      </c>
      <c r="BB65">
        <f t="shared" ref="BB65" si="74">SUM(BB36,BB37)</f>
        <v>541</v>
      </c>
      <c r="BD65">
        <f>SUM(BD36:BD37)</f>
        <v>991</v>
      </c>
    </row>
    <row r="66" spans="1:56" x14ac:dyDescent="0.25">
      <c r="A66">
        <v>65</v>
      </c>
      <c r="B66">
        <f>SUM(B38,B39)</f>
        <v>1558</v>
      </c>
      <c r="C66">
        <f t="shared" ref="C66:AZ66" si="75">SUM(C38,C39)</f>
        <v>0</v>
      </c>
      <c r="D66">
        <f t="shared" si="75"/>
        <v>9</v>
      </c>
      <c r="E66">
        <f t="shared" si="75"/>
        <v>0</v>
      </c>
      <c r="F66">
        <f t="shared" si="75"/>
        <v>1</v>
      </c>
      <c r="G66">
        <f t="shared" si="75"/>
        <v>8</v>
      </c>
      <c r="H66">
        <f t="shared" si="75"/>
        <v>302</v>
      </c>
      <c r="I66">
        <f t="shared" si="75"/>
        <v>33</v>
      </c>
      <c r="J66">
        <f t="shared" si="75"/>
        <v>0</v>
      </c>
      <c r="K66">
        <f t="shared" si="75"/>
        <v>14</v>
      </c>
      <c r="L66">
        <f t="shared" si="75"/>
        <v>60</v>
      </c>
      <c r="M66">
        <f t="shared" si="75"/>
        <v>43</v>
      </c>
      <c r="N66">
        <f t="shared" si="75"/>
        <v>26</v>
      </c>
      <c r="O66">
        <f t="shared" si="75"/>
        <v>54</v>
      </c>
      <c r="P66">
        <f t="shared" si="75"/>
        <v>17</v>
      </c>
      <c r="Q66">
        <f t="shared" si="75"/>
        <v>448</v>
      </c>
      <c r="R66">
        <f t="shared" si="75"/>
        <v>6</v>
      </c>
      <c r="S66">
        <f t="shared" si="75"/>
        <v>0</v>
      </c>
      <c r="T66">
        <f t="shared" si="75"/>
        <v>48</v>
      </c>
      <c r="U66">
        <f t="shared" si="75"/>
        <v>152</v>
      </c>
      <c r="V66">
        <f t="shared" si="75"/>
        <v>9</v>
      </c>
      <c r="W66">
        <f t="shared" si="75"/>
        <v>6</v>
      </c>
      <c r="X66">
        <f t="shared" si="75"/>
        <v>62</v>
      </c>
      <c r="Y66">
        <f t="shared" si="75"/>
        <v>10</v>
      </c>
      <c r="Z66">
        <f t="shared" si="75"/>
        <v>34</v>
      </c>
      <c r="AA66">
        <f t="shared" si="75"/>
        <v>27</v>
      </c>
      <c r="AB66">
        <f t="shared" si="75"/>
        <v>1</v>
      </c>
      <c r="AC66">
        <f t="shared" si="75"/>
        <v>0</v>
      </c>
      <c r="AD66">
        <f t="shared" si="75"/>
        <v>27</v>
      </c>
      <c r="AE66">
        <f t="shared" si="75"/>
        <v>65</v>
      </c>
      <c r="AF66">
        <f t="shared" si="75"/>
        <v>4</v>
      </c>
      <c r="AG66">
        <f t="shared" si="75"/>
        <v>24</v>
      </c>
      <c r="AH66">
        <f t="shared" si="75"/>
        <v>10</v>
      </c>
      <c r="AI66">
        <f t="shared" si="75"/>
        <v>24</v>
      </c>
      <c r="AJ66">
        <f t="shared" si="75"/>
        <v>0</v>
      </c>
      <c r="AK66">
        <f t="shared" si="75"/>
        <v>32</v>
      </c>
      <c r="AL66">
        <f t="shared" si="75"/>
        <v>2</v>
      </c>
      <c r="AO66">
        <f t="shared" si="75"/>
        <v>576</v>
      </c>
      <c r="AQ66">
        <f t="shared" si="75"/>
        <v>99</v>
      </c>
      <c r="AR66">
        <f t="shared" si="75"/>
        <v>530</v>
      </c>
      <c r="AS66">
        <f t="shared" si="75"/>
        <v>89</v>
      </c>
      <c r="AT66">
        <f t="shared" si="75"/>
        <v>27</v>
      </c>
      <c r="AU66">
        <f t="shared" si="75"/>
        <v>161</v>
      </c>
      <c r="AW66">
        <f t="shared" si="75"/>
        <v>1266</v>
      </c>
      <c r="AX66">
        <f t="shared" si="75"/>
        <v>46</v>
      </c>
      <c r="AY66">
        <f t="shared" si="75"/>
        <v>106</v>
      </c>
      <c r="AZ66">
        <f t="shared" si="75"/>
        <v>167</v>
      </c>
      <c r="BB66">
        <f t="shared" ref="BB66" si="76">SUM(BB38,BB39)</f>
        <v>565</v>
      </c>
      <c r="BD66">
        <f>SUM(BD38:BD39)</f>
        <v>1104</v>
      </c>
    </row>
    <row r="67" spans="1:56" x14ac:dyDescent="0.25">
      <c r="A67">
        <v>75</v>
      </c>
      <c r="B67">
        <f>SUM(B40,B41)</f>
        <v>1853</v>
      </c>
      <c r="C67">
        <f t="shared" ref="C67:AZ67" si="77">SUM(C40,C41)</f>
        <v>0</v>
      </c>
      <c r="D67">
        <f t="shared" si="77"/>
        <v>8</v>
      </c>
      <c r="E67">
        <f t="shared" si="77"/>
        <v>0</v>
      </c>
      <c r="F67">
        <f t="shared" si="77"/>
        <v>1</v>
      </c>
      <c r="G67">
        <f t="shared" si="77"/>
        <v>14</v>
      </c>
      <c r="H67">
        <f t="shared" si="77"/>
        <v>309</v>
      </c>
      <c r="I67">
        <f t="shared" si="77"/>
        <v>38</v>
      </c>
      <c r="J67">
        <f t="shared" si="77"/>
        <v>0</v>
      </c>
      <c r="K67">
        <f t="shared" si="77"/>
        <v>10</v>
      </c>
      <c r="L67">
        <f t="shared" si="77"/>
        <v>75</v>
      </c>
      <c r="M67">
        <f t="shared" si="77"/>
        <v>56</v>
      </c>
      <c r="N67">
        <f t="shared" si="77"/>
        <v>27</v>
      </c>
      <c r="O67">
        <f t="shared" si="77"/>
        <v>75</v>
      </c>
      <c r="P67">
        <f t="shared" si="77"/>
        <v>3</v>
      </c>
      <c r="Q67">
        <f t="shared" si="77"/>
        <v>521</v>
      </c>
      <c r="R67">
        <f t="shared" si="77"/>
        <v>3</v>
      </c>
      <c r="S67">
        <f t="shared" si="77"/>
        <v>0</v>
      </c>
      <c r="T67">
        <f t="shared" si="77"/>
        <v>69</v>
      </c>
      <c r="U67">
        <f t="shared" si="77"/>
        <v>172</v>
      </c>
      <c r="V67">
        <f t="shared" si="77"/>
        <v>1</v>
      </c>
      <c r="W67">
        <f t="shared" si="77"/>
        <v>10</v>
      </c>
      <c r="X67">
        <f t="shared" si="77"/>
        <v>76</v>
      </c>
      <c r="Y67">
        <f t="shared" si="77"/>
        <v>8</v>
      </c>
      <c r="Z67">
        <f t="shared" si="77"/>
        <v>47</v>
      </c>
      <c r="AA67">
        <f t="shared" si="77"/>
        <v>38</v>
      </c>
      <c r="AB67">
        <f t="shared" si="77"/>
        <v>5</v>
      </c>
      <c r="AC67">
        <f t="shared" si="77"/>
        <v>0</v>
      </c>
      <c r="AD67">
        <f t="shared" si="77"/>
        <v>50</v>
      </c>
      <c r="AE67">
        <f t="shared" si="77"/>
        <v>99</v>
      </c>
      <c r="AF67">
        <f t="shared" si="77"/>
        <v>1</v>
      </c>
      <c r="AG67">
        <f t="shared" si="77"/>
        <v>18</v>
      </c>
      <c r="AH67">
        <f t="shared" si="77"/>
        <v>29</v>
      </c>
      <c r="AI67">
        <f t="shared" si="77"/>
        <v>60</v>
      </c>
      <c r="AJ67">
        <f t="shared" si="77"/>
        <v>0</v>
      </c>
      <c r="AK67">
        <f t="shared" si="77"/>
        <v>26</v>
      </c>
      <c r="AL67">
        <f t="shared" si="77"/>
        <v>4</v>
      </c>
      <c r="AO67">
        <f t="shared" si="77"/>
        <v>748</v>
      </c>
      <c r="AQ67">
        <f t="shared" si="77"/>
        <v>146</v>
      </c>
      <c r="AR67">
        <f t="shared" si="77"/>
        <v>575</v>
      </c>
      <c r="AS67">
        <f t="shared" si="77"/>
        <v>126</v>
      </c>
      <c r="AT67">
        <f t="shared" si="77"/>
        <v>32</v>
      </c>
      <c r="AU67">
        <f t="shared" si="77"/>
        <v>216</v>
      </c>
      <c r="AW67">
        <f t="shared" si="77"/>
        <v>1499</v>
      </c>
      <c r="AX67">
        <f t="shared" si="77"/>
        <v>37</v>
      </c>
      <c r="AY67">
        <f t="shared" si="77"/>
        <v>129</v>
      </c>
      <c r="AZ67">
        <f t="shared" si="77"/>
        <v>226</v>
      </c>
      <c r="BB67">
        <f t="shared" ref="BB67" si="78">SUM(BB40,BB41)</f>
        <v>753</v>
      </c>
      <c r="BD67">
        <f>SUM(BD40:BD41)</f>
        <v>1329</v>
      </c>
    </row>
    <row r="68" spans="1:56" x14ac:dyDescent="0.25">
      <c r="A68">
        <v>85</v>
      </c>
      <c r="B68">
        <f>SUM(B42,B43)</f>
        <v>2543</v>
      </c>
      <c r="C68">
        <f t="shared" ref="C68:AZ68" si="79">SUM(C42,C43)</f>
        <v>0</v>
      </c>
      <c r="D68">
        <f t="shared" si="79"/>
        <v>13</v>
      </c>
      <c r="E68">
        <f t="shared" si="79"/>
        <v>0</v>
      </c>
      <c r="F68">
        <f t="shared" si="79"/>
        <v>2</v>
      </c>
      <c r="G68">
        <f t="shared" si="79"/>
        <v>32</v>
      </c>
      <c r="H68">
        <f t="shared" si="79"/>
        <v>308</v>
      </c>
      <c r="I68">
        <f t="shared" si="79"/>
        <v>37</v>
      </c>
      <c r="J68">
        <f t="shared" si="79"/>
        <v>0</v>
      </c>
      <c r="K68">
        <f t="shared" si="79"/>
        <v>2</v>
      </c>
      <c r="L68">
        <f t="shared" si="79"/>
        <v>95</v>
      </c>
      <c r="M68">
        <f t="shared" si="79"/>
        <v>60</v>
      </c>
      <c r="N68">
        <f t="shared" si="79"/>
        <v>17</v>
      </c>
      <c r="O68">
        <f t="shared" si="79"/>
        <v>80</v>
      </c>
      <c r="P68">
        <f t="shared" si="79"/>
        <v>0</v>
      </c>
      <c r="Q68">
        <f t="shared" si="79"/>
        <v>763</v>
      </c>
      <c r="R68">
        <f t="shared" si="79"/>
        <v>0</v>
      </c>
      <c r="S68">
        <f t="shared" si="79"/>
        <v>0</v>
      </c>
      <c r="T68">
        <f t="shared" si="79"/>
        <v>84</v>
      </c>
      <c r="U68">
        <f t="shared" si="79"/>
        <v>117</v>
      </c>
      <c r="V68">
        <f t="shared" si="79"/>
        <v>0</v>
      </c>
      <c r="W68">
        <f t="shared" si="79"/>
        <v>25</v>
      </c>
      <c r="X68">
        <f t="shared" si="79"/>
        <v>108</v>
      </c>
      <c r="Y68">
        <f t="shared" si="79"/>
        <v>13</v>
      </c>
      <c r="Z68">
        <f t="shared" si="79"/>
        <v>78</v>
      </c>
      <c r="AA68">
        <f t="shared" si="79"/>
        <v>43</v>
      </c>
      <c r="AB68">
        <f t="shared" si="79"/>
        <v>0</v>
      </c>
      <c r="AC68">
        <f t="shared" si="79"/>
        <v>0</v>
      </c>
      <c r="AD68">
        <f t="shared" si="79"/>
        <v>78</v>
      </c>
      <c r="AE68">
        <f t="shared" si="79"/>
        <v>160</v>
      </c>
      <c r="AF68">
        <f t="shared" si="79"/>
        <v>1</v>
      </c>
      <c r="AG68">
        <f t="shared" si="79"/>
        <v>28</v>
      </c>
      <c r="AH68">
        <f t="shared" si="79"/>
        <v>193</v>
      </c>
      <c r="AI68">
        <f t="shared" si="79"/>
        <v>141</v>
      </c>
      <c r="AJ68">
        <f t="shared" si="79"/>
        <v>0</v>
      </c>
      <c r="AK68">
        <f t="shared" si="79"/>
        <v>55</v>
      </c>
      <c r="AL68">
        <f t="shared" si="79"/>
        <v>10</v>
      </c>
      <c r="AO68">
        <f t="shared" si="79"/>
        <v>1195</v>
      </c>
      <c r="AQ68">
        <f t="shared" si="79"/>
        <v>238</v>
      </c>
      <c r="AR68">
        <f t="shared" si="79"/>
        <v>522</v>
      </c>
      <c r="AS68">
        <f t="shared" si="79"/>
        <v>186</v>
      </c>
      <c r="AT68">
        <f t="shared" si="79"/>
        <v>17</v>
      </c>
      <c r="AU68">
        <f t="shared" si="79"/>
        <v>532</v>
      </c>
      <c r="AW68">
        <f t="shared" si="79"/>
        <v>1825</v>
      </c>
      <c r="AX68">
        <f t="shared" si="79"/>
        <v>18</v>
      </c>
      <c r="AY68">
        <f t="shared" si="79"/>
        <v>186</v>
      </c>
      <c r="AZ68">
        <f t="shared" si="79"/>
        <v>557</v>
      </c>
      <c r="BB68">
        <f t="shared" ref="BB68" si="80">SUM(BB42,BB43)</f>
        <v>1258</v>
      </c>
      <c r="BD68">
        <f>SUM(BD42:BD43)</f>
        <v>1780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 Time 1</vt:lpstr>
      <vt:lpstr>Over Time 2</vt:lpstr>
      <vt:lpstr>Single Year by Age 1</vt:lpstr>
      <vt:lpstr>Single Year by Age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Bridget Brassil</dc:creator>
  <cp:lastModifiedBy>Bridget Brassil</cp:lastModifiedBy>
  <dcterms:created xsi:type="dcterms:W3CDTF">2025-04-24T14:45:27Z</dcterms:created>
  <dcterms:modified xsi:type="dcterms:W3CDTF">2025-04-30T22:22:51Z</dcterms:modified>
</cp:coreProperties>
</file>