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640" windowHeight="7545"/>
  </bookViews>
  <sheets>
    <sheet name="Travel Expense Report" sheetId="1" r:id="rId1"/>
  </sheets>
  <definedNames>
    <definedName name="_xlnm.Print_Area" localSheetId="0">'Travel Expense Report'!$A:$I</definedName>
  </definedNames>
  <calcPr calcId="145621"/>
</workbook>
</file>

<file path=xl/calcChain.xml><?xml version="1.0" encoding="utf-8"?>
<calcChain xmlns="http://schemas.openxmlformats.org/spreadsheetml/2006/main">
  <c r="F48" i="1" l="1"/>
  <c r="F44" i="1"/>
  <c r="H25" i="1"/>
  <c r="G25" i="1"/>
  <c r="F25" i="1"/>
  <c r="E25" i="1"/>
  <c r="D25" i="1"/>
  <c r="C25" i="1"/>
  <c r="B25" i="1"/>
  <c r="I25" i="1" s="1"/>
  <c r="I31" i="1"/>
  <c r="F47" i="1"/>
  <c r="F46" i="1"/>
  <c r="F45" i="1"/>
  <c r="F43" i="1"/>
  <c r="F42" i="1"/>
  <c r="F20" i="1"/>
  <c r="H20" i="1"/>
  <c r="G20" i="1"/>
  <c r="E20" i="1"/>
  <c r="D20" i="1"/>
  <c r="C20" i="1"/>
  <c r="B20" i="1"/>
  <c r="I24" i="1"/>
  <c r="B19" i="1"/>
  <c r="H19" i="1"/>
  <c r="H34" i="1"/>
  <c r="G19" i="1"/>
  <c r="G34" i="1"/>
  <c r="F19" i="1"/>
  <c r="F34" i="1"/>
  <c r="E19" i="1"/>
  <c r="D19" i="1"/>
  <c r="C19" i="1"/>
  <c r="I15" i="1"/>
  <c r="H42" i="1" s="1"/>
  <c r="I16" i="1"/>
  <c r="H43" i="1" s="1"/>
  <c r="I17" i="1"/>
  <c r="H44" i="1" s="1"/>
  <c r="I18" i="1"/>
  <c r="I26" i="1"/>
  <c r="I27" i="1"/>
  <c r="I28" i="1"/>
  <c r="I29" i="1"/>
  <c r="I30" i="1"/>
  <c r="I33" i="1"/>
  <c r="H48" i="1" s="1"/>
  <c r="I21" i="1"/>
  <c r="I22" i="1"/>
  <c r="I23" i="1"/>
  <c r="E34" i="1"/>
  <c r="C34" i="1"/>
  <c r="I20" i="1"/>
  <c r="H46" i="1"/>
  <c r="D34" i="1"/>
  <c r="B34" i="1"/>
  <c r="I19" i="1"/>
  <c r="H45" i="1"/>
  <c r="H47" i="1" l="1"/>
  <c r="I34" i="1"/>
  <c r="I39" i="1" s="1"/>
  <c r="H49" i="1"/>
</calcChain>
</file>

<file path=xl/sharedStrings.xml><?xml version="1.0" encoding="utf-8"?>
<sst xmlns="http://schemas.openxmlformats.org/spreadsheetml/2006/main" count="67" uniqueCount="65">
  <si>
    <t/>
  </si>
  <si>
    <t>Day of Week</t>
  </si>
  <si>
    <t>Total</t>
  </si>
  <si>
    <t>Location</t>
  </si>
  <si>
    <t>Total Expenses</t>
  </si>
  <si>
    <t>Less Prepaid Air Fare</t>
  </si>
  <si>
    <t>Less Personal Expenses (3)</t>
  </si>
  <si>
    <t>REIMBURSEMENT CLAIMED (4)</t>
  </si>
  <si>
    <t>Account Number</t>
  </si>
  <si>
    <t>Amount</t>
  </si>
  <si>
    <t>Approved</t>
  </si>
  <si>
    <t>Employee Signature (3)</t>
  </si>
  <si>
    <t>Authorized Approver's Initials</t>
  </si>
  <si>
    <t>Remarks:</t>
  </si>
  <si>
    <t>FOR MGR/VP AND ICC ACCOUNTING USE ONLY</t>
  </si>
  <si>
    <t>State:</t>
  </si>
  <si>
    <t>Zip:</t>
  </si>
  <si>
    <t>City:</t>
  </si>
  <si>
    <t>E-mail:</t>
  </si>
  <si>
    <t>Phone:</t>
  </si>
  <si>
    <t>Less Prepaid Hotel</t>
  </si>
  <si>
    <t>Less Cash Advance (15)</t>
  </si>
  <si>
    <t>Car Rental</t>
  </si>
  <si>
    <t>Purpose:</t>
  </si>
  <si>
    <t>Date of Travel</t>
  </si>
  <si>
    <t>Air/Train Fare</t>
  </si>
  <si>
    <t xml:space="preserve">Hotel/Lodging </t>
  </si>
  <si>
    <t>Other</t>
  </si>
  <si>
    <t>Meals</t>
  </si>
  <si>
    <t xml:space="preserve">     Breakfast</t>
  </si>
  <si>
    <t xml:space="preserve">     Lunch</t>
  </si>
  <si>
    <t xml:space="preserve">     Dinner</t>
  </si>
  <si>
    <t xml:space="preserve">     Taxi/Bus</t>
  </si>
  <si>
    <t xml:space="preserve">     Gasoline</t>
  </si>
  <si>
    <t xml:space="preserve">     Parking</t>
  </si>
  <si>
    <t xml:space="preserve">     Tolls</t>
  </si>
  <si>
    <t xml:space="preserve">     Beverages</t>
  </si>
  <si>
    <t xml:space="preserve">     Gratuities</t>
  </si>
  <si>
    <t>Total:</t>
  </si>
  <si>
    <t>Date:</t>
  </si>
  <si>
    <t>Name:</t>
  </si>
  <si>
    <t>Mileage /Rate</t>
  </si>
  <si>
    <r>
      <t>Cost Center</t>
    </r>
    <r>
      <rPr>
        <sz val="10"/>
        <rFont val="Arial Black"/>
        <family val="2"/>
      </rPr>
      <t>-</t>
    </r>
    <r>
      <rPr>
        <b/>
        <sz val="10"/>
        <rFont val="Arial"/>
        <family val="2"/>
      </rPr>
      <t>Location ID/Product Line:</t>
    </r>
  </si>
  <si>
    <t xml:space="preserve">     Phone/internet</t>
  </si>
  <si>
    <t>Non-Staff Travel Expense Reimbursement Form</t>
  </si>
  <si>
    <t>IDENTIFY EXPENSES FOR WHICH RECEIPTS ARE NOT ATTACHED BELOW</t>
  </si>
  <si>
    <t xml:space="preserve">International Code Council, Inc.                       4051 West Flossmoor Road                             Country Club Hills, IL 60478                          Phone- (708) 799-2300                                 Facsimile (708) 799-4981                        </t>
  </si>
  <si>
    <t xml:space="preserve">Instructor fee </t>
  </si>
  <si>
    <t>Address:</t>
  </si>
  <si>
    <t xml:space="preserve">     Chapter/Contract</t>
  </si>
  <si>
    <t>xxx-xxx</t>
  </si>
  <si>
    <t>REV: 06222011</t>
  </si>
  <si>
    <t>Elizabeth Scanlan</t>
  </si>
  <si>
    <t>5720 West Ohio</t>
  </si>
  <si>
    <t>scanlan5720@gmail.com</t>
  </si>
  <si>
    <t xml:space="preserve">Chicago </t>
  </si>
  <si>
    <t>IL</t>
  </si>
  <si>
    <t>Major Jurisdictions Steering Committee meeting at Fort Lauderdale ABM</t>
  </si>
  <si>
    <t>Sunday</t>
  </si>
  <si>
    <t>Tuesday</t>
  </si>
  <si>
    <t>Wednesday</t>
  </si>
  <si>
    <t>Fort Lauderdale, FL</t>
  </si>
  <si>
    <t xml:space="preserve"> </t>
  </si>
  <si>
    <t>708-705-5720</t>
  </si>
  <si>
    <t xml:space="preserve">From: Scanlan, Elizabeth
Sent: Tuesday, October 21, 2014 11:32 AM
To: Berlin, Steve
Cc: Hopkins, Marlene; Davis, Felicia; Fahlstrom, Robert; Loeff, Scott
Subject: RE: International Code Council annual business meeting 
Steve,   Attached is the reimbursement form that was sent to the organization.  
Please let me know if you need any additional information.  
Elizabeth Scanlan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</si>
</sst>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164" formatCode="m/d/yy;@"/>
    <numFmt numFmtId="165" formatCode="[&lt;=9999999]###\-####;\(###\)\ ###\-####"/>
    <numFmt numFmtId="166" formatCode="00000"/>
    <numFmt numFmtId="167" formatCode="&quot;$&quot;#,##0.00"/>
    <numFmt numFmtId="168" formatCode="###\-###"/>
    <numFmt numFmtId="169" formatCode="&quot;$&quot;#,##0.000"/>
  </numFmts>
  <fonts count="11" x14ac:knownFonts="1">
    <font>
      <sz val="10"/>
      <name val="MS Sans Serif"/>
    </font>
    <font>
      <sz val="10"/>
      <name val="Arial Black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lightGray">
        <fgColor indexed="8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theme="0" tint="-0.24994659260841701"/>
        <bgColor indexed="8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Continuous" wrapText="1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0" fillId="0" borderId="0" xfId="0" applyAlignment="1"/>
    <xf numFmtId="0" fontId="8" fillId="0" borderId="0" xfId="0" applyNumberFormat="1" applyFont="1" applyFill="1" applyBorder="1" applyAlignment="1" applyProtection="1">
      <alignment horizontal="right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/>
    <xf numFmtId="0" fontId="4" fillId="2" borderId="5" xfId="0" applyNumberFormat="1" applyFont="1" applyFill="1" applyBorder="1" applyAlignment="1" applyProtection="1"/>
    <xf numFmtId="164" fontId="2" fillId="2" borderId="6" xfId="0" applyNumberFormat="1" applyFont="1" applyFill="1" applyBorder="1" applyAlignment="1" applyProtection="1">
      <alignment horizontal="center"/>
      <protection locked="0"/>
    </xf>
    <xf numFmtId="7" fontId="2" fillId="2" borderId="7" xfId="0" applyNumberFormat="1" applyFont="1" applyFill="1" applyBorder="1" applyAlignment="1" applyProtection="1">
      <protection locked="0"/>
    </xf>
    <xf numFmtId="0" fontId="2" fillId="0" borderId="8" xfId="0" applyNumberFormat="1" applyFont="1" applyFill="1" applyBorder="1" applyAlignment="1" applyProtection="1">
      <alignment horizontal="centerContinuous"/>
    </xf>
    <xf numFmtId="0" fontId="2" fillId="0" borderId="9" xfId="0" applyNumberFormat="1" applyFont="1" applyFill="1" applyBorder="1" applyAlignment="1" applyProtection="1">
      <alignment horizontal="centerContinuous"/>
    </xf>
    <xf numFmtId="0" fontId="7" fillId="2" borderId="10" xfId="0" applyNumberFormat="1" applyFont="1" applyFill="1" applyBorder="1" applyAlignment="1" applyProtection="1">
      <alignment horizontal="centerContinuous" vertical="center"/>
    </xf>
    <xf numFmtId="0" fontId="4" fillId="2" borderId="2" xfId="0" applyNumberFormat="1" applyFont="1" applyFill="1" applyBorder="1" applyAlignment="1" applyProtection="1">
      <alignment horizontal="centerContinuous" wrapText="1"/>
    </xf>
    <xf numFmtId="0" fontId="2" fillId="2" borderId="11" xfId="0" applyNumberFormat="1" applyFont="1" applyFill="1" applyBorder="1" applyAlignment="1" applyProtection="1">
      <alignment horizontal="center"/>
    </xf>
    <xf numFmtId="0" fontId="2" fillId="2" borderId="12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/>
    <xf numFmtId="0" fontId="2" fillId="2" borderId="15" xfId="0" applyNumberFormat="1" applyFont="1" applyFill="1" applyBorder="1" applyAlignment="1" applyProtection="1"/>
    <xf numFmtId="0" fontId="2" fillId="2" borderId="16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 vertical="distributed" wrapText="1"/>
    </xf>
    <xf numFmtId="7" fontId="4" fillId="2" borderId="2" xfId="0" applyNumberFormat="1" applyFont="1" applyFill="1" applyBorder="1" applyAlignment="1" applyProtection="1">
      <alignment horizontal="right"/>
    </xf>
    <xf numFmtId="0" fontId="4" fillId="2" borderId="12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/>
    <xf numFmtId="0" fontId="5" fillId="2" borderId="17" xfId="0" applyNumberFormat="1" applyFont="1" applyFill="1" applyBorder="1" applyAlignment="1" applyProtection="1">
      <alignment horizontal="center"/>
    </xf>
    <xf numFmtId="0" fontId="7" fillId="2" borderId="15" xfId="0" applyNumberFormat="1" applyFont="1" applyFill="1" applyBorder="1" applyAlignment="1" applyProtection="1"/>
    <xf numFmtId="0" fontId="6" fillId="2" borderId="18" xfId="0" applyNumberFormat="1" applyFont="1" applyFill="1" applyBorder="1" applyAlignment="1" applyProtection="1"/>
    <xf numFmtId="0" fontId="2" fillId="2" borderId="19" xfId="0" applyNumberFormat="1" applyFont="1" applyFill="1" applyBorder="1" applyAlignment="1" applyProtection="1"/>
    <xf numFmtId="0" fontId="2" fillId="2" borderId="20" xfId="0" applyNumberFormat="1" applyFont="1" applyFill="1" applyBorder="1" applyAlignment="1" applyProtection="1"/>
    <xf numFmtId="7" fontId="9" fillId="3" borderId="21" xfId="0" applyNumberFormat="1" applyFont="1" applyFill="1" applyBorder="1" applyAlignment="1" applyProtection="1">
      <alignment horizontal="right"/>
    </xf>
    <xf numFmtId="0" fontId="4" fillId="2" borderId="2" xfId="0" applyNumberFormat="1" applyFont="1" applyFill="1" applyBorder="1" applyAlignment="1" applyProtection="1">
      <alignment horizontal="center"/>
    </xf>
    <xf numFmtId="0" fontId="4" fillId="2" borderId="14" xfId="0" applyNumberFormat="1" applyFont="1" applyFill="1" applyBorder="1" applyAlignment="1" applyProtection="1">
      <alignment horizontal="center"/>
    </xf>
    <xf numFmtId="7" fontId="2" fillId="2" borderId="14" xfId="0" applyNumberFormat="1" applyFont="1" applyFill="1" applyBorder="1" applyAlignment="1" applyProtection="1"/>
    <xf numFmtId="7" fontId="2" fillId="2" borderId="22" xfId="0" applyNumberFormat="1" applyFont="1" applyFill="1" applyBorder="1" applyAlignment="1" applyProtection="1"/>
    <xf numFmtId="7" fontId="2" fillId="3" borderId="16" xfId="0" applyNumberFormat="1" applyFont="1" applyFill="1" applyBorder="1" applyAlignment="1" applyProtection="1"/>
    <xf numFmtId="7" fontId="9" fillId="2" borderId="23" xfId="0" applyNumberFormat="1" applyFont="1" applyFill="1" applyBorder="1" applyAlignment="1" applyProtection="1"/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49" fontId="6" fillId="2" borderId="3" xfId="0" applyNumberFormat="1" applyFont="1" applyFill="1" applyBorder="1" applyAlignment="1" applyProtection="1">
      <alignment horizontal="left"/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4" fontId="2" fillId="2" borderId="3" xfId="0" applyNumberFormat="1" applyFont="1" applyFill="1" applyBorder="1" applyAlignment="1" applyProtection="1">
      <protection locked="0"/>
    </xf>
    <xf numFmtId="4" fontId="2" fillId="2" borderId="6" xfId="0" applyNumberFormat="1" applyFont="1" applyFill="1" applyBorder="1" applyAlignment="1" applyProtection="1">
      <protection locked="0"/>
    </xf>
    <xf numFmtId="7" fontId="9" fillId="2" borderId="7" xfId="0" applyNumberFormat="1" applyFont="1" applyFill="1" applyBorder="1" applyAlignment="1" applyProtection="1"/>
    <xf numFmtId="7" fontId="9" fillId="2" borderId="11" xfId="0" applyNumberFormat="1" applyFont="1" applyFill="1" applyBorder="1" applyAlignment="1" applyProtection="1"/>
    <xf numFmtId="4" fontId="9" fillId="2" borderId="3" xfId="0" applyNumberFormat="1" applyFont="1" applyFill="1" applyBorder="1" applyAlignment="1" applyProtection="1">
      <protection locked="0"/>
    </xf>
    <xf numFmtId="4" fontId="9" fillId="2" borderId="6" xfId="0" applyNumberFormat="1" applyFont="1" applyFill="1" applyBorder="1" applyAlignment="1" applyProtection="1">
      <protection locked="0"/>
    </xf>
    <xf numFmtId="0" fontId="4" fillId="2" borderId="26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>
      <protection locked="0"/>
    </xf>
    <xf numFmtId="1" fontId="2" fillId="4" borderId="2" xfId="0" applyNumberFormat="1" applyFont="1" applyFill="1" applyBorder="1" applyAlignment="1" applyProtection="1">
      <alignment horizontal="left"/>
      <protection locked="0"/>
    </xf>
    <xf numFmtId="1" fontId="2" fillId="4" borderId="3" xfId="0" applyNumberFormat="1" applyFont="1" applyFill="1" applyBorder="1" applyAlignment="1" applyProtection="1">
      <alignment horizontal="left"/>
      <protection locked="0"/>
    </xf>
    <xf numFmtId="1" fontId="2" fillId="4" borderId="27" xfId="0" applyNumberFormat="1" applyFont="1" applyFill="1" applyBorder="1" applyAlignment="1" applyProtection="1">
      <alignment horizontal="left"/>
      <protection locked="0"/>
    </xf>
    <xf numFmtId="1" fontId="2" fillId="4" borderId="6" xfId="0" applyNumberFormat="1" applyFont="1" applyFill="1" applyBorder="1" applyAlignment="1" applyProtection="1">
      <alignment horizontal="left"/>
      <protection locked="0"/>
    </xf>
    <xf numFmtId="0" fontId="2" fillId="4" borderId="7" xfId="0" applyNumberFormat="1" applyFont="1" applyFill="1" applyBorder="1" applyAlignment="1" applyProtection="1"/>
    <xf numFmtId="167" fontId="9" fillId="2" borderId="3" xfId="0" applyNumberFormat="1" applyFont="1" applyFill="1" applyBorder="1" applyAlignment="1" applyProtection="1"/>
    <xf numFmtId="167" fontId="9" fillId="2" borderId="28" xfId="0" applyNumberFormat="1" applyFont="1" applyFill="1" applyBorder="1" applyAlignment="1" applyProtection="1"/>
    <xf numFmtId="37" fontId="9" fillId="4" borderId="7" xfId="0" applyNumberFormat="1" applyFont="1" applyFill="1" applyBorder="1" applyAlignment="1" applyProtection="1"/>
    <xf numFmtId="0" fontId="2" fillId="0" borderId="19" xfId="0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 applyProtection="1">
      <alignment horizontal="centerContinuous"/>
    </xf>
    <xf numFmtId="4" fontId="2" fillId="2" borderId="27" xfId="0" applyNumberFormat="1" applyFont="1" applyFill="1" applyBorder="1" applyAlignment="1" applyProtection="1">
      <protection locked="0"/>
    </xf>
    <xf numFmtId="166" fontId="6" fillId="0" borderId="19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/>
    <xf numFmtId="49" fontId="4" fillId="0" borderId="29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/>
    <xf numFmtId="4" fontId="2" fillId="5" borderId="3" xfId="0" applyNumberFormat="1" applyFont="1" applyFill="1" applyBorder="1" applyAlignment="1" applyProtection="1"/>
    <xf numFmtId="4" fontId="2" fillId="5" borderId="6" xfId="0" applyNumberFormat="1" applyFont="1" applyFill="1" applyBorder="1" applyAlignment="1" applyProtection="1"/>
    <xf numFmtId="7" fontId="9" fillId="5" borderId="7" xfId="0" applyNumberFormat="1" applyFont="1" applyFill="1" applyBorder="1" applyAlignment="1" applyProtection="1"/>
    <xf numFmtId="169" fontId="4" fillId="2" borderId="5" xfId="0" applyNumberFormat="1" applyFont="1" applyFill="1" applyBorder="1" applyAlignment="1" applyProtection="1">
      <alignment horizontal="center"/>
      <protection locked="0"/>
    </xf>
    <xf numFmtId="4" fontId="5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29" xfId="0" applyNumberFormat="1" applyFont="1" applyFill="1" applyBorder="1" applyAlignment="1" applyProtection="1">
      <alignment horizontal="left" vertical="top" wrapText="1"/>
      <protection locked="0"/>
    </xf>
    <xf numFmtId="168" fontId="4" fillId="2" borderId="1" xfId="0" applyNumberFormat="1" applyFont="1" applyFill="1" applyBorder="1" applyAlignment="1" applyProtection="1">
      <alignment horizontal="left" vertical="top" wrapText="1"/>
    </xf>
    <xf numFmtId="0" fontId="10" fillId="2" borderId="2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/>
    <xf numFmtId="0" fontId="6" fillId="2" borderId="19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14" fontId="6" fillId="2" borderId="19" xfId="0" applyNumberFormat="1" applyFont="1" applyFill="1" applyBorder="1" applyAlignment="1" applyProtection="1">
      <protection locked="0"/>
    </xf>
    <xf numFmtId="0" fontId="10" fillId="2" borderId="30" xfId="0" applyNumberFormat="1" applyFont="1" applyFill="1" applyBorder="1" applyAlignment="1" applyProtection="1">
      <alignment horizontal="left" vertical="top" wrapText="1"/>
    </xf>
    <xf numFmtId="0" fontId="5" fillId="2" borderId="31" xfId="0" applyNumberFormat="1" applyFont="1" applyFill="1" applyBorder="1" applyAlignment="1" applyProtection="1">
      <alignment horizontal="center" vertical="center" wrapText="1"/>
    </xf>
    <xf numFmtId="0" fontId="5" fillId="2" borderId="32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33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34" xfId="0" applyNumberFormat="1" applyFont="1" applyFill="1" applyBorder="1" applyAlignment="1" applyProtection="1">
      <alignment horizontal="center" vertical="center" wrapText="1"/>
    </xf>
    <xf numFmtId="0" fontId="5" fillId="2" borderId="35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5" fillId="2" borderId="20" xfId="0" applyNumberFormat="1" applyFont="1" applyFill="1" applyBorder="1" applyAlignment="1" applyProtection="1">
      <alignment horizontal="center" vertical="center" wrapText="1"/>
    </xf>
    <xf numFmtId="0" fontId="2" fillId="2" borderId="36" xfId="0" applyNumberFormat="1" applyFont="1" applyFill="1" applyBorder="1" applyAlignment="1" applyProtection="1">
      <alignment horizontal="left" vertical="top" wrapText="1"/>
      <protection locked="0"/>
    </xf>
    <xf numFmtId="0" fontId="2" fillId="2" borderId="32" xfId="0" applyNumberFormat="1" applyFont="1" applyFill="1" applyBorder="1" applyAlignment="1" applyProtection="1">
      <alignment horizontal="left" vertical="top" wrapText="1"/>
      <protection locked="0"/>
    </xf>
    <xf numFmtId="0" fontId="2" fillId="2" borderId="22" xfId="0" applyNumberFormat="1" applyFont="1" applyFill="1" applyBorder="1" applyAlignment="1" applyProtection="1">
      <alignment horizontal="left" vertical="top" wrapText="1"/>
      <protection locked="0"/>
    </xf>
    <xf numFmtId="0" fontId="2" fillId="2" borderId="37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NumberFormat="1" applyFont="1" applyFill="1" applyBorder="1" applyAlignment="1" applyProtection="1">
      <alignment horizontal="left" vertical="top" wrapText="1"/>
      <protection locked="0"/>
    </xf>
    <xf numFmtId="0" fontId="2" fillId="2" borderId="34" xfId="0" applyNumberFormat="1" applyFont="1" applyFill="1" applyBorder="1" applyAlignment="1" applyProtection="1">
      <alignment horizontal="left" vertical="top" wrapText="1"/>
      <protection locked="0"/>
    </xf>
    <xf numFmtId="0" fontId="2" fillId="2" borderId="38" xfId="0" applyNumberFormat="1" applyFont="1" applyFill="1" applyBorder="1" applyAlignment="1" applyProtection="1">
      <alignment horizontal="left" vertical="top" wrapText="1"/>
      <protection locked="0"/>
    </xf>
    <xf numFmtId="0" fontId="2" fillId="2" borderId="29" xfId="0" applyNumberFormat="1" applyFont="1" applyFill="1" applyBorder="1" applyAlignment="1" applyProtection="1">
      <alignment horizontal="left" vertical="top" wrapText="1"/>
      <protection locked="0"/>
    </xf>
    <xf numFmtId="0" fontId="2" fillId="2" borderId="39" xfId="0" applyNumberFormat="1" applyFont="1" applyFill="1" applyBorder="1" applyAlignment="1" applyProtection="1">
      <alignment horizontal="left" vertical="top" wrapText="1"/>
      <protection locked="0"/>
    </xf>
    <xf numFmtId="0" fontId="9" fillId="3" borderId="15" xfId="0" applyNumberFormat="1" applyFont="1" applyFill="1" applyBorder="1" applyAlignment="1" applyProtection="1">
      <alignment horizontal="right" vertical="top"/>
    </xf>
    <xf numFmtId="0" fontId="2" fillId="3" borderId="2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2" fillId="0" borderId="19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</xdr:rowOff>
    </xdr:from>
    <xdr:to>
      <xdr:col>0</xdr:col>
      <xdr:colOff>952500</xdr:colOff>
      <xdr:row>6</xdr:row>
      <xdr:rowOff>180975</xdr:rowOff>
    </xdr:to>
    <xdr:pic>
      <xdr:nvPicPr>
        <xdr:cNvPr id="1115" name="Picture 4" descr="ICClogo_CMYKx1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"/>
          <a:ext cx="8382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tabSelected="1" topLeftCell="A19" zoomScaleNormal="100" workbookViewId="0">
      <selection activeCell="A39" sqref="A39:E49"/>
    </sheetView>
  </sheetViews>
  <sheetFormatPr defaultColWidth="8" defaultRowHeight="15" x14ac:dyDescent="0.3"/>
  <cols>
    <col min="1" max="1" width="15" style="4" customWidth="1"/>
    <col min="2" max="3" width="10.5703125" style="4" customWidth="1"/>
    <col min="4" max="5" width="10.5703125" style="1" customWidth="1"/>
    <col min="6" max="7" width="10.5703125" style="4" customWidth="1"/>
    <col min="8" max="8" width="10.5703125" style="1" customWidth="1"/>
    <col min="9" max="9" width="10.5703125" style="4" customWidth="1"/>
    <col min="10" max="16384" width="8" style="1"/>
  </cols>
  <sheetData>
    <row r="1" spans="1:11" ht="15.95" customHeight="1" x14ac:dyDescent="0.3">
      <c r="A1" s="1"/>
      <c r="B1" s="10"/>
      <c r="C1" s="110" t="s">
        <v>44</v>
      </c>
      <c r="D1" s="110"/>
      <c r="E1" s="110"/>
      <c r="F1" s="110"/>
      <c r="G1" s="110"/>
      <c r="I1" s="12" t="s">
        <v>51</v>
      </c>
      <c r="K1" s="4" t="s">
        <v>0</v>
      </c>
    </row>
    <row r="2" spans="1:11" ht="15" customHeight="1" x14ac:dyDescent="0.3">
      <c r="A2" s="11"/>
      <c r="B2" s="115" t="s">
        <v>46</v>
      </c>
      <c r="C2" s="115"/>
      <c r="D2" s="115"/>
      <c r="F2" s="114"/>
      <c r="J2" s="9"/>
    </row>
    <row r="3" spans="1:11" ht="14.1" customHeight="1" x14ac:dyDescent="0.3">
      <c r="A3" s="11"/>
      <c r="B3" s="115"/>
      <c r="C3" s="115"/>
      <c r="D3" s="115"/>
      <c r="F3" s="114"/>
      <c r="G3" s="86" t="s">
        <v>42</v>
      </c>
      <c r="H3" s="86"/>
      <c r="I3" s="82" t="s">
        <v>50</v>
      </c>
    </row>
    <row r="4" spans="1:11" ht="15" customHeight="1" x14ac:dyDescent="0.3">
      <c r="B4" s="115"/>
      <c r="C4" s="115"/>
      <c r="D4" s="115"/>
      <c r="E4" s="72"/>
      <c r="F4" s="66"/>
      <c r="G4" s="86"/>
      <c r="H4" s="86"/>
      <c r="I4" s="82"/>
    </row>
    <row r="5" spans="1:11" ht="15" customHeight="1" x14ac:dyDescent="0.3">
      <c r="A5" s="11"/>
      <c r="B5" s="115"/>
      <c r="C5" s="115"/>
      <c r="D5" s="115"/>
      <c r="E5" s="72"/>
      <c r="F5" s="71"/>
      <c r="H5" s="111"/>
      <c r="I5" s="112"/>
    </row>
    <row r="6" spans="1:11" x14ac:dyDescent="0.3">
      <c r="B6" s="5" t="s">
        <v>40</v>
      </c>
      <c r="C6" s="116" t="s">
        <v>52</v>
      </c>
      <c r="D6" s="116"/>
      <c r="E6" s="116"/>
      <c r="F6" s="116"/>
      <c r="G6" s="3" t="s">
        <v>19</v>
      </c>
      <c r="H6" s="113" t="s">
        <v>63</v>
      </c>
      <c r="I6" s="113"/>
    </row>
    <row r="7" spans="1:11" x14ac:dyDescent="0.3">
      <c r="A7" s="69"/>
      <c r="B7" s="5" t="s">
        <v>48</v>
      </c>
      <c r="C7" s="109" t="s">
        <v>53</v>
      </c>
      <c r="D7" s="109"/>
      <c r="E7" s="109"/>
      <c r="F7" s="109"/>
      <c r="G7" s="3" t="s">
        <v>18</v>
      </c>
      <c r="H7" s="117" t="s">
        <v>54</v>
      </c>
      <c r="I7" s="118"/>
    </row>
    <row r="8" spans="1:11" ht="15.95" customHeight="1" x14ac:dyDescent="0.3">
      <c r="A8" s="69"/>
      <c r="B8" s="5" t="s">
        <v>17</v>
      </c>
      <c r="C8" s="109" t="s">
        <v>55</v>
      </c>
      <c r="D8" s="109"/>
      <c r="E8" s="109"/>
      <c r="F8" s="3" t="s">
        <v>15</v>
      </c>
      <c r="G8" s="65" t="s">
        <v>56</v>
      </c>
      <c r="H8" s="5" t="s">
        <v>16</v>
      </c>
      <c r="I8" s="68">
        <v>60644</v>
      </c>
    </row>
    <row r="9" spans="1:11" ht="15.6" customHeight="1" x14ac:dyDescent="0.3">
      <c r="A9" s="69"/>
      <c r="B9" s="5" t="s">
        <v>23</v>
      </c>
      <c r="C9" s="78" t="s">
        <v>57</v>
      </c>
      <c r="D9" s="78"/>
      <c r="E9" s="78"/>
      <c r="F9" s="78"/>
      <c r="G9" s="78"/>
      <c r="H9" s="78"/>
      <c r="I9" s="78"/>
    </row>
    <row r="10" spans="1:11" ht="13.9" customHeight="1" thickBot="1" x14ac:dyDescent="0.35">
      <c r="A10" s="70"/>
      <c r="B10" s="70"/>
      <c r="C10" s="79"/>
      <c r="D10" s="79"/>
      <c r="E10" s="79"/>
      <c r="F10" s="79"/>
      <c r="G10" s="79"/>
      <c r="H10" s="79"/>
      <c r="I10" s="79"/>
    </row>
    <row r="11" spans="1:11" ht="6" customHeight="1" thickBot="1" x14ac:dyDescent="0.35">
      <c r="B11" s="28"/>
      <c r="C11" s="28"/>
      <c r="D11" s="28"/>
      <c r="E11" s="28"/>
      <c r="F11" s="28"/>
      <c r="G11" s="28"/>
      <c r="H11" s="28"/>
      <c r="I11" s="28"/>
    </row>
    <row r="12" spans="1:11" ht="13.9" customHeight="1" x14ac:dyDescent="0.3">
      <c r="A12" s="14" t="s">
        <v>1</v>
      </c>
      <c r="B12" s="44" t="s">
        <v>58</v>
      </c>
      <c r="C12" s="44" t="s">
        <v>59</v>
      </c>
      <c r="D12" s="44" t="s">
        <v>60</v>
      </c>
      <c r="E12" s="44"/>
      <c r="F12" s="44"/>
      <c r="G12" s="44"/>
      <c r="H12" s="45"/>
      <c r="I12" s="22" t="s">
        <v>2</v>
      </c>
    </row>
    <row r="13" spans="1:11" ht="13.9" customHeight="1" x14ac:dyDescent="0.3">
      <c r="A13" s="15" t="s">
        <v>24</v>
      </c>
      <c r="B13" s="13">
        <v>41910</v>
      </c>
      <c r="C13" s="13">
        <v>41912</v>
      </c>
      <c r="D13" s="13">
        <v>41913</v>
      </c>
      <c r="E13" s="13"/>
      <c r="F13" s="13"/>
      <c r="G13" s="13"/>
      <c r="H13" s="16"/>
      <c r="I13" s="61"/>
    </row>
    <row r="14" spans="1:11" ht="13.9" customHeight="1" x14ac:dyDescent="0.3">
      <c r="A14" s="15" t="s">
        <v>3</v>
      </c>
      <c r="B14" s="46" t="s">
        <v>61</v>
      </c>
      <c r="C14" s="46" t="s">
        <v>61</v>
      </c>
      <c r="D14" s="46" t="s">
        <v>61</v>
      </c>
      <c r="E14" s="46"/>
      <c r="F14" s="47"/>
      <c r="G14" s="46"/>
      <c r="H14" s="48"/>
      <c r="I14" s="61"/>
    </row>
    <row r="15" spans="1:11" ht="13.9" customHeight="1" x14ac:dyDescent="0.3">
      <c r="A15" s="15" t="s">
        <v>26</v>
      </c>
      <c r="B15" s="77">
        <v>149.85</v>
      </c>
      <c r="C15" s="53">
        <v>149.85</v>
      </c>
      <c r="D15" s="53"/>
      <c r="E15" s="53"/>
      <c r="F15" s="53"/>
      <c r="G15" s="53"/>
      <c r="H15" s="54"/>
      <c r="I15" s="51">
        <f t="shared" ref="I15:I33" si="0">SUM(B15:H15)</f>
        <v>299.7</v>
      </c>
    </row>
    <row r="16" spans="1:11" ht="13.9" customHeight="1" x14ac:dyDescent="0.3">
      <c r="A16" s="15" t="s">
        <v>25</v>
      </c>
      <c r="B16" s="53">
        <v>211.59</v>
      </c>
      <c r="C16" s="53"/>
      <c r="D16" s="53">
        <v>211.6</v>
      </c>
      <c r="E16" s="53"/>
      <c r="F16" s="53"/>
      <c r="G16" s="53"/>
      <c r="H16" s="54"/>
      <c r="I16" s="51">
        <f t="shared" si="0"/>
        <v>423.19</v>
      </c>
    </row>
    <row r="17" spans="1:256" ht="13.9" customHeight="1" x14ac:dyDescent="0.3">
      <c r="A17" s="15" t="s">
        <v>22</v>
      </c>
      <c r="B17" s="53"/>
      <c r="C17" s="53"/>
      <c r="D17" s="53"/>
      <c r="E17" s="53"/>
      <c r="F17" s="53"/>
      <c r="G17" s="53"/>
      <c r="H17" s="54"/>
      <c r="I17" s="51">
        <f t="shared" si="0"/>
        <v>0</v>
      </c>
    </row>
    <row r="18" spans="1:256" ht="13.9" customHeight="1" x14ac:dyDescent="0.3">
      <c r="A18" s="15" t="s">
        <v>41</v>
      </c>
      <c r="B18" s="57">
        <v>0</v>
      </c>
      <c r="C18" s="58">
        <v>0</v>
      </c>
      <c r="D18" s="59">
        <v>0</v>
      </c>
      <c r="E18" s="58">
        <v>0</v>
      </c>
      <c r="F18" s="58">
        <v>0</v>
      </c>
      <c r="G18" s="58">
        <v>0</v>
      </c>
      <c r="H18" s="60">
        <v>0</v>
      </c>
      <c r="I18" s="64">
        <f>SUM(B18:H18)</f>
        <v>0</v>
      </c>
    </row>
    <row r="19" spans="1:256" ht="13.9" customHeight="1" x14ac:dyDescent="0.3">
      <c r="A19" s="76">
        <v>0.55500000000000005</v>
      </c>
      <c r="B19" s="62">
        <f>B18*$A$19</f>
        <v>0</v>
      </c>
      <c r="C19" s="62">
        <f t="shared" ref="C19:H19" si="1">C18*$A$19</f>
        <v>0</v>
      </c>
      <c r="D19" s="62">
        <f t="shared" si="1"/>
        <v>0</v>
      </c>
      <c r="E19" s="62">
        <f t="shared" si="1"/>
        <v>0</v>
      </c>
      <c r="F19" s="62">
        <f t="shared" si="1"/>
        <v>0</v>
      </c>
      <c r="G19" s="62">
        <f t="shared" si="1"/>
        <v>0</v>
      </c>
      <c r="H19" s="62">
        <f t="shared" si="1"/>
        <v>0</v>
      </c>
      <c r="I19" s="51">
        <f t="shared" si="0"/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 ht="13.9" customHeight="1" x14ac:dyDescent="0.3">
      <c r="A20" s="15" t="s">
        <v>28</v>
      </c>
      <c r="B20" s="62">
        <f t="shared" ref="B20:H20" si="2">SUM(B21:B24)</f>
        <v>37.67</v>
      </c>
      <c r="C20" s="62">
        <f t="shared" si="2"/>
        <v>25</v>
      </c>
      <c r="D20" s="62">
        <f t="shared" si="2"/>
        <v>15</v>
      </c>
      <c r="E20" s="62">
        <f t="shared" si="2"/>
        <v>0</v>
      </c>
      <c r="F20" s="62">
        <f t="shared" si="2"/>
        <v>0</v>
      </c>
      <c r="G20" s="62">
        <f t="shared" si="2"/>
        <v>0</v>
      </c>
      <c r="H20" s="62">
        <f t="shared" si="2"/>
        <v>0</v>
      </c>
      <c r="I20" s="51">
        <f>SUM(B20:H20)</f>
        <v>77.67</v>
      </c>
    </row>
    <row r="21" spans="1:256" ht="13.9" customHeight="1" x14ac:dyDescent="0.3">
      <c r="A21" s="15" t="s">
        <v>29</v>
      </c>
      <c r="B21" s="49"/>
      <c r="C21" s="49"/>
      <c r="D21" s="49"/>
      <c r="E21" s="49"/>
      <c r="F21" s="49"/>
      <c r="G21" s="49"/>
      <c r="H21" s="50"/>
      <c r="I21" s="51">
        <f t="shared" si="0"/>
        <v>0</v>
      </c>
    </row>
    <row r="22" spans="1:256" ht="13.9" customHeight="1" x14ac:dyDescent="0.3">
      <c r="A22" s="15" t="s">
        <v>30</v>
      </c>
      <c r="B22" s="49">
        <v>17.670000000000002</v>
      </c>
      <c r="C22" s="49"/>
      <c r="D22" s="49">
        <v>15</v>
      </c>
      <c r="E22" s="49" t="s">
        <v>62</v>
      </c>
      <c r="F22" s="49"/>
      <c r="G22" s="49"/>
      <c r="H22" s="50"/>
      <c r="I22" s="51">
        <f t="shared" si="0"/>
        <v>32.67</v>
      </c>
    </row>
    <row r="23" spans="1:256" ht="13.9" customHeight="1" x14ac:dyDescent="0.3">
      <c r="A23" s="15" t="s">
        <v>31</v>
      </c>
      <c r="B23" s="49">
        <v>20</v>
      </c>
      <c r="C23" s="49">
        <v>25</v>
      </c>
      <c r="D23" s="49"/>
      <c r="E23" s="49"/>
      <c r="F23" s="49"/>
      <c r="G23" s="49"/>
      <c r="H23" s="50"/>
      <c r="I23" s="51">
        <f t="shared" si="0"/>
        <v>45</v>
      </c>
    </row>
    <row r="24" spans="1:256" ht="13.9" customHeight="1" x14ac:dyDescent="0.3">
      <c r="A24" s="15" t="s">
        <v>36</v>
      </c>
      <c r="B24" s="49"/>
      <c r="C24" s="49"/>
      <c r="D24" s="49"/>
      <c r="E24" s="49"/>
      <c r="F24" s="49"/>
      <c r="G24" s="49"/>
      <c r="H24" s="67"/>
      <c r="I24" s="51">
        <f>SUM(B24:H24)</f>
        <v>0</v>
      </c>
    </row>
    <row r="25" spans="1:256" ht="13.9" customHeight="1" x14ac:dyDescent="0.3">
      <c r="A25" s="15" t="s">
        <v>27</v>
      </c>
      <c r="B25" s="62">
        <f t="shared" ref="B25:H25" si="3">SUM(B26:B31)</f>
        <v>12.65</v>
      </c>
      <c r="C25" s="62">
        <f t="shared" si="3"/>
        <v>0</v>
      </c>
      <c r="D25" s="62">
        <f t="shared" si="3"/>
        <v>12.65</v>
      </c>
      <c r="E25" s="62">
        <f t="shared" si="3"/>
        <v>0</v>
      </c>
      <c r="F25" s="62">
        <f t="shared" si="3"/>
        <v>0</v>
      </c>
      <c r="G25" s="62">
        <f t="shared" si="3"/>
        <v>0</v>
      </c>
      <c r="H25" s="62">
        <f t="shared" si="3"/>
        <v>0</v>
      </c>
      <c r="I25" s="51">
        <f>SUM(B25:H25)</f>
        <v>25.3</v>
      </c>
    </row>
    <row r="26" spans="1:256" ht="13.9" customHeight="1" x14ac:dyDescent="0.3">
      <c r="A26" s="15" t="s">
        <v>32</v>
      </c>
      <c r="B26" s="56">
        <v>12.65</v>
      </c>
      <c r="C26" s="49"/>
      <c r="D26" s="49">
        <v>12.65</v>
      </c>
      <c r="E26" s="49"/>
      <c r="F26" s="49"/>
      <c r="G26" s="49"/>
      <c r="H26" s="50"/>
      <c r="I26" s="51">
        <f t="shared" si="0"/>
        <v>25.3</v>
      </c>
    </row>
    <row r="27" spans="1:256" ht="13.9" customHeight="1" x14ac:dyDescent="0.3">
      <c r="A27" s="15" t="s">
        <v>33</v>
      </c>
      <c r="B27" s="49"/>
      <c r="C27" s="49"/>
      <c r="D27" s="49"/>
      <c r="E27" s="49"/>
      <c r="F27" s="49"/>
      <c r="G27" s="49"/>
      <c r="H27" s="50"/>
      <c r="I27" s="51">
        <f t="shared" si="0"/>
        <v>0</v>
      </c>
    </row>
    <row r="28" spans="1:256" ht="13.9" customHeight="1" x14ac:dyDescent="0.3">
      <c r="A28" s="15" t="s">
        <v>34</v>
      </c>
      <c r="B28" s="49"/>
      <c r="C28" s="49"/>
      <c r="D28" s="49"/>
      <c r="E28" s="49"/>
      <c r="F28" s="49"/>
      <c r="G28" s="49"/>
      <c r="H28" s="50"/>
      <c r="I28" s="51">
        <f t="shared" si="0"/>
        <v>0</v>
      </c>
    </row>
    <row r="29" spans="1:256" ht="13.9" customHeight="1" x14ac:dyDescent="0.3">
      <c r="A29" s="15" t="s">
        <v>35</v>
      </c>
      <c r="B29" s="56"/>
      <c r="C29" s="49"/>
      <c r="D29" s="49"/>
      <c r="E29" s="49"/>
      <c r="F29" s="49"/>
      <c r="G29" s="49"/>
      <c r="H29" s="50"/>
      <c r="I29" s="51">
        <f>SUM(B29:H29)</f>
        <v>0</v>
      </c>
    </row>
    <row r="30" spans="1:256" ht="13.9" customHeight="1" x14ac:dyDescent="0.3">
      <c r="A30" s="15" t="s">
        <v>37</v>
      </c>
      <c r="B30" s="49"/>
      <c r="C30" s="49"/>
      <c r="D30" s="49"/>
      <c r="E30" s="49"/>
      <c r="F30" s="49"/>
      <c r="G30" s="49"/>
      <c r="H30" s="50"/>
      <c r="I30" s="51">
        <f t="shared" si="0"/>
        <v>0</v>
      </c>
    </row>
    <row r="31" spans="1:256" ht="13.9" customHeight="1" x14ac:dyDescent="0.3">
      <c r="A31" s="15" t="s">
        <v>43</v>
      </c>
      <c r="B31" s="49"/>
      <c r="C31" s="49"/>
      <c r="D31" s="49"/>
      <c r="E31" s="49"/>
      <c r="F31" s="49"/>
      <c r="G31" s="49"/>
      <c r="H31" s="50"/>
      <c r="I31" s="51">
        <f t="shared" si="0"/>
        <v>0</v>
      </c>
    </row>
    <row r="32" spans="1:256" ht="13.9" customHeight="1" x14ac:dyDescent="0.3">
      <c r="A32" s="15" t="s">
        <v>47</v>
      </c>
      <c r="B32" s="73"/>
      <c r="C32" s="73"/>
      <c r="D32" s="73"/>
      <c r="E32" s="73"/>
      <c r="F32" s="73"/>
      <c r="G32" s="73"/>
      <c r="H32" s="74"/>
      <c r="I32" s="75"/>
    </row>
    <row r="33" spans="1:9" ht="14.1" customHeight="1" thickBot="1" x14ac:dyDescent="0.35">
      <c r="A33" s="55" t="s">
        <v>49</v>
      </c>
      <c r="B33" s="49"/>
      <c r="C33" s="49"/>
      <c r="D33" s="49"/>
      <c r="E33" s="49"/>
      <c r="F33" s="49"/>
      <c r="G33" s="49"/>
      <c r="H33" s="50"/>
      <c r="I33" s="51">
        <f t="shared" si="0"/>
        <v>0</v>
      </c>
    </row>
    <row r="34" spans="1:9" ht="13.9" customHeight="1" thickBot="1" x14ac:dyDescent="0.35">
      <c r="A34" s="32" t="s">
        <v>4</v>
      </c>
      <c r="B34" s="63">
        <f t="shared" ref="B34:H34" si="4">SUM(B15:B17)+B19+B20+B25+B33</f>
        <v>411.76</v>
      </c>
      <c r="C34" s="63">
        <f t="shared" si="4"/>
        <v>174.85</v>
      </c>
      <c r="D34" s="63">
        <f t="shared" si="4"/>
        <v>239.25</v>
      </c>
      <c r="E34" s="63">
        <f t="shared" si="4"/>
        <v>0</v>
      </c>
      <c r="F34" s="63">
        <f t="shared" si="4"/>
        <v>0</v>
      </c>
      <c r="G34" s="63">
        <f t="shared" si="4"/>
        <v>0</v>
      </c>
      <c r="H34" s="63">
        <f t="shared" si="4"/>
        <v>0</v>
      </c>
      <c r="I34" s="52">
        <f>I15+I16+I17+I19+I20+I25+I33</f>
        <v>825.8599999999999</v>
      </c>
    </row>
    <row r="35" spans="1:9" ht="13.9" customHeight="1" x14ac:dyDescent="0.3">
      <c r="A35" s="89" t="s">
        <v>45</v>
      </c>
      <c r="B35" s="90"/>
      <c r="C35" s="90"/>
      <c r="D35" s="90"/>
      <c r="E35" s="91"/>
      <c r="F35" s="30" t="s">
        <v>21</v>
      </c>
      <c r="G35" s="23"/>
      <c r="H35" s="24"/>
      <c r="I35" s="17"/>
    </row>
    <row r="36" spans="1:9" ht="13.9" customHeight="1" x14ac:dyDescent="0.3">
      <c r="A36" s="92"/>
      <c r="B36" s="93"/>
      <c r="C36" s="93"/>
      <c r="D36" s="93"/>
      <c r="E36" s="94"/>
      <c r="F36" s="31" t="s">
        <v>5</v>
      </c>
      <c r="G36" s="2"/>
      <c r="H36" s="25"/>
      <c r="I36" s="17"/>
    </row>
    <row r="37" spans="1:9" ht="13.9" customHeight="1" x14ac:dyDescent="0.3">
      <c r="A37" s="95"/>
      <c r="B37" s="96"/>
      <c r="C37" s="96"/>
      <c r="D37" s="96"/>
      <c r="E37" s="97"/>
      <c r="F37" s="31" t="s">
        <v>20</v>
      </c>
      <c r="G37" s="2"/>
      <c r="H37" s="25"/>
      <c r="I37" s="17"/>
    </row>
    <row r="38" spans="1:9" ht="13.9" customHeight="1" x14ac:dyDescent="0.3">
      <c r="A38" s="34" t="s">
        <v>13</v>
      </c>
      <c r="B38" s="35"/>
      <c r="C38" s="35"/>
      <c r="D38" s="35"/>
      <c r="E38" s="36"/>
      <c r="F38" s="31" t="s">
        <v>6</v>
      </c>
      <c r="G38" s="2"/>
      <c r="H38" s="25"/>
      <c r="I38" s="17"/>
    </row>
    <row r="39" spans="1:9" ht="13.9" customHeight="1" thickBot="1" x14ac:dyDescent="0.35">
      <c r="A39" s="98" t="s">
        <v>64</v>
      </c>
      <c r="B39" s="99"/>
      <c r="C39" s="99"/>
      <c r="D39" s="99"/>
      <c r="E39" s="100"/>
      <c r="F39" s="33" t="s">
        <v>7</v>
      </c>
      <c r="G39" s="26"/>
      <c r="H39" s="27"/>
      <c r="I39" s="43">
        <f>I34-I35-I36-I37-I38</f>
        <v>825.8599999999999</v>
      </c>
    </row>
    <row r="40" spans="1:9" ht="13.9" customHeight="1" x14ac:dyDescent="0.3">
      <c r="A40" s="101"/>
      <c r="B40" s="102"/>
      <c r="C40" s="102"/>
      <c r="D40" s="102"/>
      <c r="E40" s="103"/>
      <c r="F40" s="20" t="s">
        <v>14</v>
      </c>
      <c r="G40" s="18"/>
      <c r="H40" s="18"/>
      <c r="I40" s="19"/>
    </row>
    <row r="41" spans="1:9" ht="13.9" customHeight="1" x14ac:dyDescent="0.3">
      <c r="A41" s="101"/>
      <c r="B41" s="102"/>
      <c r="C41" s="102"/>
      <c r="D41" s="102"/>
      <c r="E41" s="103"/>
      <c r="F41" s="21" t="s">
        <v>8</v>
      </c>
      <c r="G41" s="8"/>
      <c r="H41" s="38" t="s">
        <v>9</v>
      </c>
      <c r="I41" s="39" t="s">
        <v>10</v>
      </c>
    </row>
    <row r="42" spans="1:9" ht="13.9" customHeight="1" x14ac:dyDescent="0.3">
      <c r="A42" s="101"/>
      <c r="B42" s="102"/>
      <c r="C42" s="102"/>
      <c r="D42" s="102"/>
      <c r="E42" s="103"/>
      <c r="F42" s="80" t="str">
        <f>CONCATENATE("Hotel                5080-",I3)</f>
        <v>Hotel                5080-xxx-xxx</v>
      </c>
      <c r="G42" s="81"/>
      <c r="H42" s="29">
        <f>I15-I37</f>
        <v>299.7</v>
      </c>
      <c r="I42" s="39"/>
    </row>
    <row r="43" spans="1:9" ht="13.9" customHeight="1" x14ac:dyDescent="0.3">
      <c r="A43" s="101"/>
      <c r="B43" s="102"/>
      <c r="C43" s="102"/>
      <c r="D43" s="102"/>
      <c r="E43" s="103"/>
      <c r="F43" s="83" t="str">
        <f>CONCATENATE("Air                   5081-",I3)</f>
        <v>Air                   5081-xxx-xxx</v>
      </c>
      <c r="G43" s="81"/>
      <c r="H43" s="29">
        <f>I16-I36</f>
        <v>423.19</v>
      </c>
      <c r="I43" s="40"/>
    </row>
    <row r="44" spans="1:9" ht="13.9" customHeight="1" x14ac:dyDescent="0.3">
      <c r="A44" s="101"/>
      <c r="B44" s="102"/>
      <c r="C44" s="102"/>
      <c r="D44" s="102"/>
      <c r="E44" s="103"/>
      <c r="F44" s="83" t="str">
        <f>CONCATENATE("Car Rental       5082-",I3)</f>
        <v>Car Rental       5082-xxx-xxx</v>
      </c>
      <c r="G44" s="81"/>
      <c r="H44" s="29">
        <f>I17</f>
        <v>0</v>
      </c>
      <c r="I44" s="40"/>
    </row>
    <row r="45" spans="1:9" ht="13.9" customHeight="1" x14ac:dyDescent="0.3">
      <c r="A45" s="101"/>
      <c r="B45" s="102"/>
      <c r="C45" s="102"/>
      <c r="D45" s="102"/>
      <c r="E45" s="103"/>
      <c r="F45" s="83" t="str">
        <f>CONCATENATE("Mileage            5085-",I3)</f>
        <v>Mileage            5085-xxx-xxx</v>
      </c>
      <c r="G45" s="81"/>
      <c r="H45" s="29">
        <f>I19</f>
        <v>0</v>
      </c>
      <c r="I45" s="41"/>
    </row>
    <row r="46" spans="1:9" ht="13.9" customHeight="1" x14ac:dyDescent="0.3">
      <c r="A46" s="101"/>
      <c r="B46" s="102"/>
      <c r="C46" s="102"/>
      <c r="D46" s="102"/>
      <c r="E46" s="103"/>
      <c r="F46" s="83" t="str">
        <f>CONCATENATE("Meals              5083-",I3)</f>
        <v>Meals              5083-xxx-xxx</v>
      </c>
      <c r="G46" s="81"/>
      <c r="H46" s="29">
        <f>I20</f>
        <v>77.67</v>
      </c>
      <c r="I46" s="41"/>
    </row>
    <row r="47" spans="1:9" ht="13.9" customHeight="1" x14ac:dyDescent="0.3">
      <c r="A47" s="101"/>
      <c r="B47" s="102"/>
      <c r="C47" s="102"/>
      <c r="D47" s="102"/>
      <c r="E47" s="103"/>
      <c r="F47" s="83" t="str">
        <f>CONCATENATE("Other               5084-",I3)</f>
        <v>Other               5084-xxx-xxx</v>
      </c>
      <c r="G47" s="81"/>
      <c r="H47" s="29">
        <f>I25</f>
        <v>25.3</v>
      </c>
      <c r="I47" s="41"/>
    </row>
    <row r="48" spans="1:9" ht="13.9" customHeight="1" x14ac:dyDescent="0.3">
      <c r="A48" s="101"/>
      <c r="B48" s="102"/>
      <c r="C48" s="102"/>
      <c r="D48" s="102"/>
      <c r="E48" s="103"/>
      <c r="F48" s="88" t="str">
        <f>CONCATENATE("Instructor        5650-",I3)</f>
        <v>Instructor        5650-xxx-xxx</v>
      </c>
      <c r="G48" s="81"/>
      <c r="H48" s="29">
        <f>I33</f>
        <v>0</v>
      </c>
      <c r="I48" s="41"/>
    </row>
    <row r="49" spans="1:10" ht="13.9" customHeight="1" thickBot="1" x14ac:dyDescent="0.35">
      <c r="A49" s="104"/>
      <c r="B49" s="105"/>
      <c r="C49" s="105"/>
      <c r="D49" s="105"/>
      <c r="E49" s="106"/>
      <c r="F49" s="107" t="s">
        <v>38</v>
      </c>
      <c r="G49" s="108"/>
      <c r="H49" s="37">
        <f>SUM(H42:H48)</f>
        <v>825.8599999999999</v>
      </c>
      <c r="I49" s="42"/>
    </row>
    <row r="50" spans="1:10" ht="13.9" customHeight="1" x14ac:dyDescent="0.3">
      <c r="A50" s="7"/>
      <c r="B50" s="7"/>
      <c r="C50" s="7"/>
      <c r="D50" s="7"/>
    </row>
    <row r="51" spans="1:10" ht="12" customHeight="1" x14ac:dyDescent="0.3">
      <c r="A51" s="84" t="s">
        <v>11</v>
      </c>
      <c r="B51" s="84"/>
      <c r="C51" s="85"/>
      <c r="D51" s="85"/>
      <c r="E51" s="85"/>
      <c r="F51" s="85"/>
      <c r="G51" s="3" t="s">
        <v>39</v>
      </c>
      <c r="H51" s="87"/>
      <c r="I51" s="87"/>
    </row>
    <row r="52" spans="1:10" ht="12" customHeight="1" x14ac:dyDescent="0.3">
      <c r="D52" s="4"/>
    </row>
    <row r="53" spans="1:10" x14ac:dyDescent="0.3">
      <c r="A53" s="6" t="s">
        <v>12</v>
      </c>
      <c r="D53" s="65"/>
      <c r="E53" s="4"/>
      <c r="F53" s="1"/>
      <c r="H53" s="4"/>
      <c r="I53" s="1"/>
      <c r="J53" s="4"/>
    </row>
  </sheetData>
  <sheetProtection sheet="1" selectLockedCells="1"/>
  <protectedRanges>
    <protectedRange sqref="C6:F7" name="Range1"/>
    <protectedRange sqref="C8" name="Range2"/>
    <protectedRange sqref="H6:I7" name="Range3"/>
    <protectedRange sqref="G8" name="Range4"/>
    <protectedRange sqref="I8" name="Range5"/>
    <protectedRange sqref="C9" name="Range6"/>
    <protectedRange sqref="B12:H18" name="Range7"/>
    <protectedRange sqref="B21:H24" name="Range8"/>
    <protectedRange sqref="B26:H31" name="Range9"/>
    <protectedRange sqref="B33:H33" name="Range10"/>
    <protectedRange sqref="I35:I38" name="Range11"/>
    <protectedRange sqref="A39" name="Range12"/>
    <protectedRange sqref="C51" name="Range13"/>
    <protectedRange sqref="H51" name="Range14"/>
    <protectedRange sqref="D53" name="Range15"/>
    <protectedRange sqref="A19" name="Range16"/>
  </protectedRanges>
  <mergeCells count="25">
    <mergeCell ref="C7:F7"/>
    <mergeCell ref="C8:E8"/>
    <mergeCell ref="C1:G1"/>
    <mergeCell ref="H5:I5"/>
    <mergeCell ref="H6:I6"/>
    <mergeCell ref="F2:F3"/>
    <mergeCell ref="B2:D5"/>
    <mergeCell ref="C6:F6"/>
    <mergeCell ref="H7:I7"/>
    <mergeCell ref="C9:I10"/>
    <mergeCell ref="F42:G42"/>
    <mergeCell ref="I3:I4"/>
    <mergeCell ref="F43:G43"/>
    <mergeCell ref="A51:B51"/>
    <mergeCell ref="C51:F51"/>
    <mergeCell ref="G3:H4"/>
    <mergeCell ref="H51:I51"/>
    <mergeCell ref="F48:G48"/>
    <mergeCell ref="F46:G46"/>
    <mergeCell ref="F47:G47"/>
    <mergeCell ref="A35:E37"/>
    <mergeCell ref="A39:E49"/>
    <mergeCell ref="F49:G49"/>
    <mergeCell ref="F44:G44"/>
    <mergeCell ref="F45:G45"/>
  </mergeCells>
  <phoneticPr fontId="0" type="noConversion"/>
  <pageMargins left="0.3" right="0.3" top="0.3" bottom="0.3" header="0.5" footer="0.5"/>
  <pageSetup fitToWidth="0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</vt:lpstr>
      <vt:lpstr>'Travel Expense Report'!Print_Area</vt:lpstr>
    </vt:vector>
  </TitlesOfParts>
  <Company>icbo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cmelendez</dc:creator>
  <cp:lastModifiedBy>Administrator</cp:lastModifiedBy>
  <cp:lastPrinted>2011-03-08T21:56:56Z</cp:lastPrinted>
  <dcterms:created xsi:type="dcterms:W3CDTF">2005-09-13T15:27:40Z</dcterms:created>
  <dcterms:modified xsi:type="dcterms:W3CDTF">2014-10-22T14:26:25Z</dcterms:modified>
</cp:coreProperties>
</file>