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theme/themeOverride1.xml" ContentType="application/vnd.openxmlformats-officedocument.themeOverride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theme/themeOverride2.xml" ContentType="application/vnd.openxmlformats-officedocument.themeOverride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theme/themeOverride3.xml" ContentType="application/vnd.openxmlformats-officedocument.themeOverride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theme/themeOverride4.xml" ContentType="application/vnd.openxmlformats-officedocument.themeOverride+xml"/>
  <Override PartName="/xl/drawings/drawing7.xml" ContentType="application/vnd.openxmlformats-officedocument.drawingml.chartshapes+xml"/>
  <Override PartName="/xl/charts/chart6.xml" ContentType="application/vnd.openxmlformats-officedocument.drawingml.chart+xml"/>
  <Override PartName="/xl/theme/themeOverride5.xml" ContentType="application/vnd.openxmlformats-officedocument.themeOverride+xml"/>
  <Override PartName="/xl/drawings/drawing8.xml" ContentType="application/vnd.openxmlformats-officedocument.drawingml.chartshapes+xml"/>
  <Override PartName="/xl/charts/chart7.xml" ContentType="application/vnd.openxmlformats-officedocument.drawingml.chart+xml"/>
  <Override PartName="/xl/theme/themeOverride6.xml" ContentType="application/vnd.openxmlformats-officedocument.themeOverride+xml"/>
  <Override PartName="/xl/drawings/drawing9.xml" ContentType="application/vnd.openxmlformats-officedocument.drawingml.chartshapes+xml"/>
  <Override PartName="/xl/charts/chart8.xml" ContentType="application/vnd.openxmlformats-officedocument.drawingml.chart+xml"/>
  <Override PartName="/xl/theme/themeOverride7.xml" ContentType="application/vnd.openxmlformats-officedocument.themeOverride+xml"/>
  <Override PartName="/xl/drawings/drawing10.xml" ContentType="application/vnd.openxmlformats-officedocument.drawingml.chartshapes+xml"/>
  <Override PartName="/xl/charts/chart9.xml" ContentType="application/vnd.openxmlformats-officedocument.drawingml.chart+xml"/>
  <Override PartName="/xl/theme/themeOverride8.xml" ContentType="application/vnd.openxmlformats-officedocument.themeOverride+xml"/>
  <Override PartName="/xl/drawings/drawing11.xml" ContentType="application/vnd.openxmlformats-officedocument.drawingml.chartshapes+xml"/>
  <Override PartName="/xl/charts/chart10.xml" ContentType="application/vnd.openxmlformats-officedocument.drawingml.chart+xml"/>
  <Override PartName="/xl/theme/themeOverride9.xml" ContentType="application/vnd.openxmlformats-officedocument.themeOverride+xml"/>
  <Override PartName="/xl/drawings/drawing12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45" yWindow="135" windowWidth="12390" windowHeight="10710"/>
  </bookViews>
  <sheets>
    <sheet name="Financial Proj" sheetId="5" r:id="rId1"/>
    <sheet name="Performance Proj" sheetId="6" r:id="rId2"/>
  </sheets>
  <calcPr calcId="145621"/>
</workbook>
</file>

<file path=xl/calcChain.xml><?xml version="1.0" encoding="utf-8"?>
<calcChain xmlns="http://schemas.openxmlformats.org/spreadsheetml/2006/main">
  <c r="P33" i="5" l="1"/>
  <c r="AF32" i="5" s="1"/>
  <c r="Q33" i="5"/>
  <c r="AC32" i="5" s="1"/>
  <c r="R33" i="5"/>
  <c r="X32" i="5" s="1"/>
  <c r="S33" i="5"/>
  <c r="T33" i="5"/>
  <c r="O33" i="5"/>
  <c r="AE32" i="5" s="1"/>
  <c r="AG32" i="5"/>
  <c r="Z32" i="5"/>
  <c r="U32" i="5"/>
  <c r="Q61" i="5"/>
  <c r="R61" i="5"/>
  <c r="S61" i="5"/>
  <c r="T61" i="5"/>
  <c r="U61" i="5"/>
  <c r="V61" i="5"/>
  <c r="W61" i="5"/>
  <c r="X61" i="5"/>
  <c r="Y61" i="5"/>
  <c r="Z61" i="5"/>
  <c r="AA61" i="5"/>
  <c r="AB61" i="5"/>
  <c r="AC61" i="5"/>
  <c r="AD61" i="5"/>
  <c r="AE61" i="5"/>
  <c r="AF61" i="5"/>
  <c r="AG61" i="5"/>
  <c r="P61" i="5"/>
  <c r="O61" i="5"/>
  <c r="N61" i="5"/>
  <c r="V32" i="5" l="1"/>
  <c r="AB32" i="5"/>
  <c r="Y32" i="5"/>
  <c r="AD32" i="5"/>
  <c r="W32" i="5"/>
  <c r="AA32" i="5"/>
  <c r="N93" i="5"/>
  <c r="N94" i="5"/>
  <c r="F34" i="5"/>
  <c r="G34" i="5"/>
  <c r="H34" i="5"/>
  <c r="I34" i="5"/>
  <c r="J34" i="5"/>
  <c r="K34" i="5"/>
  <c r="L34" i="5"/>
  <c r="M34" i="5"/>
  <c r="N34" i="5"/>
  <c r="J6" i="5"/>
  <c r="K6" i="5"/>
  <c r="L6" i="5"/>
  <c r="M6" i="5"/>
  <c r="N6" i="5"/>
  <c r="I6" i="5"/>
  <c r="H6" i="5"/>
  <c r="N63" i="5" l="1"/>
  <c r="O170" i="6"/>
  <c r="T92" i="5" l="1"/>
  <c r="S92" i="5"/>
  <c r="R92" i="5"/>
  <c r="Q92" i="5"/>
  <c r="P92" i="5"/>
  <c r="O92" i="5"/>
  <c r="M92" i="5"/>
  <c r="M94" i="5"/>
  <c r="L94" i="5"/>
  <c r="H94" i="5"/>
  <c r="I94" i="5"/>
  <c r="N5" i="5"/>
  <c r="N92" i="5" s="1"/>
  <c r="K63" i="6" l="1"/>
  <c r="L63" i="6"/>
  <c r="M63" i="6"/>
  <c r="G94" i="5"/>
  <c r="G92" i="5"/>
  <c r="H92" i="5"/>
  <c r="I92" i="5"/>
  <c r="J92" i="5"/>
  <c r="L92" i="5"/>
  <c r="E94" i="5"/>
  <c r="D94" i="5"/>
  <c r="S180" i="6" l="1"/>
  <c r="S176" i="6"/>
  <c r="T170" i="6"/>
  <c r="T169" i="6" s="1"/>
  <c r="S169" i="6"/>
  <c r="R169" i="6"/>
  <c r="Q169" i="6"/>
  <c r="P169" i="6"/>
  <c r="O169" i="6"/>
  <c r="N169" i="6"/>
  <c r="M169" i="6"/>
  <c r="L169" i="6"/>
  <c r="K169" i="6"/>
  <c r="T63" i="6"/>
  <c r="S63" i="6"/>
  <c r="R63" i="6"/>
  <c r="Q63" i="6"/>
  <c r="P63" i="6"/>
  <c r="O63" i="6"/>
  <c r="N63" i="6"/>
  <c r="K63" i="5"/>
  <c r="K33" i="5"/>
  <c r="P32" i="5" s="1"/>
  <c r="O91" i="5" s="1"/>
  <c r="L4" i="5"/>
  <c r="M4" i="5" s="1"/>
  <c r="S32" i="5" l="1"/>
  <c r="R91" i="5" s="1"/>
  <c r="K92" i="5"/>
  <c r="N32" i="5"/>
  <c r="M91" i="5" s="1"/>
  <c r="R32" i="5"/>
  <c r="Q91" i="5" s="1"/>
  <c r="O32" i="5"/>
  <c r="N91" i="5" s="1"/>
  <c r="T32" i="5"/>
  <c r="S91" i="5" s="1"/>
  <c r="Q32" i="5"/>
  <c r="P91" i="5" s="1"/>
  <c r="J169" i="6"/>
  <c r="I169" i="6"/>
  <c r="H169" i="6"/>
  <c r="G169" i="6"/>
  <c r="G171" i="6"/>
  <c r="H171" i="6"/>
  <c r="I171" i="6"/>
  <c r="J171" i="6"/>
  <c r="M63" i="5" l="1"/>
  <c r="L63" i="5"/>
  <c r="I63" i="5"/>
  <c r="I4" i="5"/>
  <c r="M61" i="5" l="1"/>
  <c r="L61" i="5"/>
  <c r="M32" i="5"/>
  <c r="J63" i="6" l="1"/>
  <c r="L32" i="5"/>
  <c r="E4" i="5"/>
  <c r="F4" i="5"/>
  <c r="C169" i="6"/>
  <c r="D169" i="6"/>
  <c r="E169" i="6"/>
  <c r="F169" i="6"/>
  <c r="C63" i="6"/>
  <c r="D63" i="6"/>
  <c r="E63" i="6"/>
  <c r="F63" i="6"/>
  <c r="C4" i="6"/>
  <c r="D4" i="6"/>
  <c r="E4" i="6"/>
  <c r="F4" i="6"/>
  <c r="G4" i="6"/>
  <c r="H4" i="6"/>
  <c r="I4" i="6"/>
  <c r="J4" i="6"/>
  <c r="K4" i="6"/>
  <c r="C92" i="5"/>
  <c r="D92" i="5"/>
  <c r="D4" i="5"/>
  <c r="C4" i="5"/>
  <c r="I61" i="5"/>
  <c r="H61" i="5"/>
  <c r="G61" i="5"/>
  <c r="F61" i="5"/>
  <c r="E61" i="5"/>
  <c r="D61" i="5"/>
  <c r="C61" i="5"/>
  <c r="J61" i="5"/>
  <c r="K61" i="5"/>
  <c r="C6" i="5"/>
  <c r="C170" i="6"/>
  <c r="D171" i="6"/>
  <c r="C171" i="6"/>
  <c r="D137" i="6"/>
  <c r="E137" i="6"/>
  <c r="F137" i="6"/>
  <c r="G137" i="6"/>
  <c r="H137" i="6"/>
  <c r="I137" i="6"/>
  <c r="J137" i="6"/>
  <c r="K137" i="6"/>
  <c r="C137" i="6"/>
  <c r="E95" i="6"/>
  <c r="D95" i="6"/>
  <c r="F95" i="6"/>
  <c r="G95" i="6"/>
  <c r="H95" i="6"/>
  <c r="I95" i="6"/>
  <c r="J95" i="6"/>
  <c r="K95" i="6"/>
  <c r="C95" i="6"/>
  <c r="D65" i="6"/>
  <c r="E65" i="6"/>
  <c r="F65" i="6"/>
  <c r="G65" i="6"/>
  <c r="H65" i="6"/>
  <c r="I65" i="6"/>
  <c r="J65" i="6"/>
  <c r="C65" i="6"/>
  <c r="D35" i="6"/>
  <c r="E35" i="6"/>
  <c r="F35" i="6"/>
  <c r="G35" i="6"/>
  <c r="H35" i="6"/>
  <c r="I35" i="6"/>
  <c r="J35" i="6"/>
  <c r="K35" i="6"/>
  <c r="C35" i="6"/>
  <c r="D6" i="6"/>
  <c r="E6" i="6"/>
  <c r="F6" i="6"/>
  <c r="G6" i="6"/>
  <c r="H6" i="6"/>
  <c r="I6" i="6"/>
  <c r="J6" i="6"/>
  <c r="K6" i="6"/>
  <c r="C6" i="6"/>
  <c r="D34" i="5"/>
  <c r="E34" i="5"/>
  <c r="D63" i="5"/>
  <c r="E63" i="5"/>
  <c r="F63" i="5"/>
  <c r="G63" i="5"/>
  <c r="H63" i="5"/>
  <c r="J63" i="5"/>
  <c r="J94" i="5"/>
  <c r="K94" i="5"/>
  <c r="C94" i="5"/>
  <c r="I93" i="5" s="1"/>
  <c r="C63" i="5"/>
  <c r="C34" i="5"/>
  <c r="D6" i="5"/>
  <c r="E6" i="5"/>
  <c r="F6" i="5"/>
  <c r="G6" i="5"/>
  <c r="C136" i="6"/>
  <c r="B137" i="6"/>
  <c r="D136" i="6"/>
  <c r="I136" i="6"/>
  <c r="J136" i="6"/>
  <c r="K136" i="6"/>
  <c r="B136" i="6"/>
  <c r="C135" i="6"/>
  <c r="E94" i="6"/>
  <c r="D94" i="6"/>
  <c r="C94" i="6"/>
  <c r="B95" i="6"/>
  <c r="B6" i="6"/>
  <c r="B92" i="5"/>
  <c r="C91" i="5" s="1"/>
  <c r="D170" i="6"/>
  <c r="E170" i="6"/>
  <c r="B172" i="6"/>
  <c r="E171" i="6"/>
  <c r="B94" i="6"/>
  <c r="D93" i="6"/>
  <c r="B35" i="6"/>
  <c r="B6" i="5"/>
  <c r="F171" i="6"/>
  <c r="C93" i="5"/>
  <c r="E92" i="5"/>
  <c r="F92" i="5"/>
  <c r="B63" i="5"/>
  <c r="B4" i="5"/>
  <c r="B65" i="6"/>
  <c r="B93" i="5"/>
  <c r="B61" i="5"/>
  <c r="B34" i="5"/>
  <c r="K32" i="5"/>
  <c r="J32" i="5"/>
  <c r="I32" i="5"/>
  <c r="H32" i="5"/>
  <c r="G32" i="5"/>
  <c r="F32" i="5"/>
  <c r="E32" i="5"/>
  <c r="D32" i="5"/>
  <c r="C32" i="5"/>
  <c r="B32" i="5"/>
  <c r="B171" i="6"/>
  <c r="C33" i="6"/>
  <c r="G33" i="6"/>
  <c r="K33" i="6"/>
  <c r="F33" i="6"/>
  <c r="J33" i="6"/>
  <c r="E33" i="6"/>
  <c r="I33" i="6"/>
  <c r="D33" i="6"/>
  <c r="H33" i="6"/>
  <c r="B33" i="6"/>
  <c r="I135" i="6"/>
  <c r="B135" i="6"/>
  <c r="G4" i="5"/>
  <c r="H4" i="5"/>
  <c r="J4" i="5"/>
  <c r="K4" i="5"/>
  <c r="L91" i="5" s="1"/>
  <c r="H135" i="6"/>
  <c r="B169" i="6"/>
  <c r="B91" i="5"/>
  <c r="B93" i="6"/>
  <c r="K171" i="6"/>
  <c r="K135" i="6"/>
  <c r="J135" i="6"/>
  <c r="D91" i="5"/>
  <c r="G91" i="5"/>
  <c r="K93" i="6"/>
  <c r="I93" i="6"/>
  <c r="G93" i="6"/>
  <c r="E93" i="6"/>
  <c r="C93" i="6"/>
  <c r="F135" i="6"/>
  <c r="D135" i="6"/>
  <c r="J93" i="6"/>
  <c r="H93" i="6"/>
  <c r="F93" i="6"/>
  <c r="G135" i="6"/>
  <c r="E135" i="6"/>
  <c r="D93" i="5" l="1"/>
  <c r="E91" i="5"/>
  <c r="E93" i="5"/>
  <c r="F93" i="5"/>
  <c r="H93" i="5"/>
  <c r="K93" i="5"/>
  <c r="L93" i="5" s="1"/>
  <c r="M93" i="5" s="1"/>
  <c r="J93" i="5"/>
  <c r="H91" i="5"/>
  <c r="I91" i="5"/>
  <c r="F91" i="5"/>
  <c r="J91" i="5"/>
  <c r="K91" i="5"/>
</calcChain>
</file>

<file path=xl/sharedStrings.xml><?xml version="1.0" encoding="utf-8"?>
<sst xmlns="http://schemas.openxmlformats.org/spreadsheetml/2006/main" count="240" uniqueCount="79">
  <si>
    <t>Housing</t>
  </si>
  <si>
    <t>Planning &amp; Admin</t>
  </si>
  <si>
    <t>Projected Expenditures</t>
  </si>
  <si>
    <t>Actual Expenditure</t>
  </si>
  <si>
    <t>Total Expenditures</t>
  </si>
  <si>
    <t>Acquisition, construction,reconstruction of public facilities</t>
  </si>
  <si>
    <t>Construction/reconstruction of water lift stations</t>
  </si>
  <si>
    <t>Construction/reconstruction of water/sewer lines or systems</t>
  </si>
  <si>
    <t>Dike/dam/stream-river bank repairs</t>
  </si>
  <si>
    <t>Rehabilitation/reconstruction of a public improvement</t>
  </si>
  <si>
    <t>Rehabilitation/reconstruction of public facilities</t>
  </si>
  <si>
    <t># of Public Facilities</t>
  </si>
  <si>
    <t># of Permanent Jobs Created</t>
  </si>
  <si>
    <t># of Permanent Jobs Retained</t>
  </si>
  <si>
    <t>Projected Units</t>
  </si>
  <si>
    <t>Actual Units</t>
  </si>
  <si>
    <t>Homeownership Assistance</t>
  </si>
  <si>
    <t>Residential Rehab and Reconstruction</t>
  </si>
  <si>
    <t>Public Facilities</t>
  </si>
  <si>
    <t>Projected Facilities</t>
  </si>
  <si>
    <t>Actual Facilities</t>
  </si>
  <si>
    <t>Economic Development</t>
  </si>
  <si>
    <t>Projected Jobs</t>
  </si>
  <si>
    <t>Actual Jobs</t>
  </si>
  <si>
    <t>Public Infrastructure</t>
  </si>
  <si>
    <t>Projected Linear Feet of Public Improvements</t>
  </si>
  <si>
    <t># of Linear Feet of Public Improvements</t>
  </si>
  <si>
    <t>Actual Linear Feet of Public Improvements</t>
  </si>
  <si>
    <t>1/2014</t>
  </si>
  <si>
    <t>4/2014</t>
  </si>
  <si>
    <t>7/2014</t>
  </si>
  <si>
    <t>10/2014</t>
  </si>
  <si>
    <t>1/2015</t>
  </si>
  <si>
    <t>4/2015</t>
  </si>
  <si>
    <t>7/2015</t>
  </si>
  <si>
    <t>10/2015</t>
  </si>
  <si>
    <t>1/2016</t>
  </si>
  <si>
    <t>Construction of New Housing</t>
  </si>
  <si>
    <t>Actual Quarterly Expend (from QPRs)</t>
  </si>
  <si>
    <t>Quarterly Projection</t>
  </si>
  <si>
    <t># of Jobs Created/Retained (Quarterly Projection)</t>
  </si>
  <si>
    <t># of Linear Feet of Public Improvements (Quarterly Projection)</t>
  </si>
  <si>
    <t># of Public Facilities (Quarterly Projection)</t>
  </si>
  <si>
    <t># of Housing Units (Quarterly Projection)</t>
  </si>
  <si>
    <t># of Housing Units (Populated from QPR Reporting)</t>
  </si>
  <si>
    <t># of Public Facilities (Populated from QPR Reporting)</t>
  </si>
  <si>
    <t># of Jobs Created/Retained (Populated from QPR Reporting)</t>
  </si>
  <si>
    <t># of Linear Feet of Public Improvements (Populated from QPR Reporting)</t>
  </si>
  <si>
    <t>Quarterly Projections by Activity Type:</t>
  </si>
  <si>
    <t>Infrastructure</t>
  </si>
  <si>
    <t>4/2016</t>
  </si>
  <si>
    <t>7/2016</t>
  </si>
  <si>
    <t>10/2016</t>
  </si>
  <si>
    <t>1/2017</t>
  </si>
  <si>
    <t>4/2017</t>
  </si>
  <si>
    <t>7/2017</t>
  </si>
  <si>
    <t>10/2017</t>
  </si>
  <si>
    <t>1/2018</t>
  </si>
  <si>
    <t>Program expenses will be incurred prior to project completion.</t>
  </si>
  <si>
    <t xml:space="preserve"> </t>
  </si>
  <si>
    <t>4/2018</t>
  </si>
  <si>
    <t>7/2018</t>
  </si>
  <si>
    <t>10/2018</t>
  </si>
  <si>
    <t>1/2019</t>
  </si>
  <si>
    <t>4/2019</t>
  </si>
  <si>
    <t>04/2019</t>
  </si>
  <si>
    <t>7/2019</t>
  </si>
  <si>
    <t>10/2019</t>
  </si>
  <si>
    <t>1/2020</t>
  </si>
  <si>
    <t>4/2020</t>
  </si>
  <si>
    <t>7/2020</t>
  </si>
  <si>
    <t>10/2020</t>
  </si>
  <si>
    <t>1/2021</t>
  </si>
  <si>
    <t>4/2021</t>
  </si>
  <si>
    <t>7/2021</t>
  </si>
  <si>
    <t>10/2021</t>
  </si>
  <si>
    <t>1/2022</t>
  </si>
  <si>
    <t>4/2022</t>
  </si>
  <si>
    <t>7/2022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</si>
</sst>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8" formatCode="&quot;$&quot;#,##0.00_);[Red]\(&quot;$&quot;#,##0.00\)"/>
    <numFmt numFmtId="43" formatCode="_(* #,##0.00_);_(* \(#,##0.00\);_(* &quot;-&quot;??_);_(@_)"/>
    <numFmt numFmtId="164" formatCode="&quot;$&quot;#,##0"/>
    <numFmt numFmtId="165" formatCode="_(* #,##0_);_(* \(#,##0\);_(* &quot;-&quot;??_);_(@_)"/>
    <numFmt numFmtId="166" formatCode="_(&quot;$&quot;* #,##0_);_(&quot;$&quot;* \(#,##0\);_(&quot;$&quot;* &quot;-&quot;??_);_(@_)"/>
    <numFmt numFmtId="167" formatCode="&quot;$&quot;#,##0.00;\(&quot;$&quot;#,##0.00\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34998626667073579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7">
    <xf numFmtId="0" fontId="0" fillId="0" borderId="0" xfId="0"/>
    <xf numFmtId="3" fontId="0" fillId="0" borderId="0" xfId="0" applyNumberFormat="1"/>
    <xf numFmtId="164" fontId="0" fillId="0" borderId="0" xfId="0" applyNumberFormat="1"/>
    <xf numFmtId="0" fontId="2" fillId="2" borderId="1" xfId="0" applyFont="1" applyFill="1" applyBorder="1"/>
    <xf numFmtId="0" fontId="2" fillId="0" borderId="0" xfId="0" applyFont="1"/>
    <xf numFmtId="0" fontId="0" fillId="0" borderId="0" xfId="0" applyAlignment="1">
      <alignment horizontal="left" indent="1"/>
    </xf>
    <xf numFmtId="0" fontId="0" fillId="0" borderId="1" xfId="0" applyBorder="1" applyAlignment="1">
      <alignment horizontal="left"/>
    </xf>
    <xf numFmtId="0" fontId="0" fillId="0" borderId="1" xfId="0" applyFont="1" applyBorder="1" applyAlignment="1">
      <alignment horizontal="left"/>
    </xf>
    <xf numFmtId="0" fontId="0" fillId="3" borderId="0" xfId="0" applyFill="1"/>
    <xf numFmtId="3" fontId="0" fillId="3" borderId="0" xfId="0" applyNumberFormat="1" applyFill="1"/>
    <xf numFmtId="0" fontId="0" fillId="0" borderId="0" xfId="0" applyFill="1"/>
    <xf numFmtId="0" fontId="2" fillId="0" borderId="0" xfId="0" applyFont="1" applyAlignment="1">
      <alignment horizontal="left" indent="1"/>
    </xf>
    <xf numFmtId="3" fontId="0" fillId="0" borderId="1" xfId="0" applyNumberFormat="1" applyFont="1" applyBorder="1"/>
    <xf numFmtId="0" fontId="0" fillId="0" borderId="0" xfId="0" applyFill="1" applyAlignment="1">
      <alignment horizontal="left" indent="1"/>
    </xf>
    <xf numFmtId="0" fontId="3" fillId="0" borderId="0" xfId="0" applyFont="1"/>
    <xf numFmtId="0" fontId="3" fillId="0" borderId="0" xfId="0" applyFont="1" applyFill="1"/>
    <xf numFmtId="165" fontId="1" fillId="0" borderId="0" xfId="1" applyNumberFormat="1" applyFont="1" applyFill="1"/>
    <xf numFmtId="49" fontId="2" fillId="2" borderId="1" xfId="0" applyNumberFormat="1" applyFont="1" applyFill="1" applyBorder="1" applyAlignment="1">
      <alignment horizontal="right"/>
    </xf>
    <xf numFmtId="164" fontId="0" fillId="0" borderId="2" xfId="0" applyNumberFormat="1" applyFont="1" applyFill="1" applyBorder="1"/>
    <xf numFmtId="164" fontId="3" fillId="3" borderId="0" xfId="0" applyNumberFormat="1" applyFont="1" applyFill="1"/>
    <xf numFmtId="164" fontId="3" fillId="4" borderId="0" xfId="0" applyNumberFormat="1" applyFont="1" applyFill="1"/>
    <xf numFmtId="164" fontId="3" fillId="0" borderId="0" xfId="0" applyNumberFormat="1" applyFont="1" applyFill="1"/>
    <xf numFmtId="0" fontId="0" fillId="5" borderId="0" xfId="0" applyFill="1"/>
    <xf numFmtId="0" fontId="0" fillId="0" borderId="0" xfId="0" applyAlignment="1">
      <alignment horizontal="left" wrapText="1"/>
    </xf>
    <xf numFmtId="3" fontId="0" fillId="4" borderId="0" xfId="0" applyNumberFormat="1" applyFill="1"/>
    <xf numFmtId="0" fontId="0" fillId="0" borderId="0" xfId="0" applyFill="1" applyBorder="1"/>
    <xf numFmtId="0" fontId="0" fillId="3" borderId="0" xfId="0" applyNumberFormat="1" applyFill="1"/>
    <xf numFmtId="0" fontId="0" fillId="0" borderId="0" xfId="0" applyNumberFormat="1" applyFill="1"/>
    <xf numFmtId="0" fontId="3" fillId="3" borderId="0" xfId="0" applyFont="1" applyFill="1"/>
    <xf numFmtId="0" fontId="0" fillId="0" borderId="0" xfId="0" applyAlignment="1">
      <alignment horizontal="left" wrapText="1" indent="1"/>
    </xf>
    <xf numFmtId="164" fontId="0" fillId="5" borderId="0" xfId="0" applyNumberFormat="1" applyFill="1"/>
    <xf numFmtId="166" fontId="0" fillId="5" borderId="0" xfId="0" applyNumberFormat="1" applyFill="1" applyBorder="1"/>
    <xf numFmtId="164" fontId="3" fillId="5" borderId="0" xfId="0" applyNumberFormat="1" applyFont="1" applyFill="1"/>
    <xf numFmtId="0" fontId="0" fillId="0" borderId="0" xfId="0" applyFont="1" applyFill="1" applyBorder="1"/>
    <xf numFmtId="0" fontId="0" fillId="3" borderId="0" xfId="0" applyNumberFormat="1" applyFont="1" applyFill="1"/>
    <xf numFmtId="1" fontId="0" fillId="3" borderId="0" xfId="0" applyNumberFormat="1" applyFont="1" applyFill="1"/>
    <xf numFmtId="0" fontId="0" fillId="3" borderId="0" xfId="0" applyFont="1" applyFill="1"/>
    <xf numFmtId="165" fontId="0" fillId="3" borderId="0" xfId="0" applyNumberFormat="1" applyFont="1" applyFill="1"/>
    <xf numFmtId="0" fontId="0" fillId="3" borderId="0" xfId="0" applyNumberFormat="1" applyFont="1" applyFill="1" applyAlignment="1">
      <alignment vertical="center"/>
    </xf>
    <xf numFmtId="0" fontId="0" fillId="0" borderId="0" xfId="0" applyNumberFormat="1" applyFont="1" applyFill="1" applyAlignment="1">
      <alignment vertical="center"/>
    </xf>
    <xf numFmtId="0" fontId="4" fillId="0" borderId="0" xfId="0" applyFont="1" applyAlignment="1">
      <alignment horizontal="left" indent="1"/>
    </xf>
    <xf numFmtId="3" fontId="0" fillId="5" borderId="0" xfId="0" applyNumberFormat="1" applyFill="1"/>
    <xf numFmtId="3" fontId="3" fillId="0" borderId="0" xfId="0" applyNumberFormat="1" applyFont="1"/>
    <xf numFmtId="0" fontId="5" fillId="0" borderId="0" xfId="0" applyFont="1"/>
    <xf numFmtId="49" fontId="0" fillId="0" borderId="0" xfId="0" applyNumberFormat="1"/>
    <xf numFmtId="3" fontId="3" fillId="3" borderId="0" xfId="0" applyNumberFormat="1" applyFont="1" applyFill="1"/>
    <xf numFmtId="49" fontId="2" fillId="0" borderId="1" xfId="0" applyNumberFormat="1" applyFont="1" applyFill="1" applyBorder="1" applyAlignment="1">
      <alignment horizontal="right"/>
    </xf>
    <xf numFmtId="164" fontId="0" fillId="0" borderId="0" xfId="0" applyNumberFormat="1" applyFill="1"/>
    <xf numFmtId="164" fontId="0" fillId="0" borderId="0" xfId="0" applyNumberFormat="1"/>
    <xf numFmtId="164" fontId="3" fillId="0" borderId="0" xfId="0" applyNumberFormat="1" applyFont="1" applyFill="1"/>
    <xf numFmtId="3" fontId="0" fillId="4" borderId="0" xfId="0" applyNumberFormat="1" applyFill="1"/>
    <xf numFmtId="165" fontId="1" fillId="0" borderId="1" xfId="1" applyNumberFormat="1" applyFont="1" applyBorder="1"/>
    <xf numFmtId="165" fontId="1" fillId="4" borderId="0" xfId="1" applyNumberFormat="1" applyFont="1" applyFill="1"/>
    <xf numFmtId="8" fontId="0" fillId="0" borderId="0" xfId="0" applyNumberFormat="1"/>
    <xf numFmtId="167" fontId="0" fillId="0" borderId="0" xfId="0" applyNumberFormat="1"/>
    <xf numFmtId="49" fontId="2" fillId="0" borderId="0" xfId="0" applyNumberFormat="1" applyFont="1" applyFill="1" applyBorder="1" applyAlignment="1">
      <alignment horizontal="right"/>
    </xf>
    <xf numFmtId="164" fontId="0" fillId="0" borderId="0" xfId="0" applyNumberFormat="1" applyFill="1" applyBorder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11" Type="http://schemas.openxmlformats.org/officeDocument/2006/relationships/customXml" Target="../customXml/item5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.xml"/><Relationship Id="rId1" Type="http://schemas.openxmlformats.org/officeDocument/2006/relationships/themeOverride" Target="../theme/themeOverride1.xml"/></Relationships>
</file>

<file path=xl/charts/_rels/chart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.xml"/><Relationship Id="rId1" Type="http://schemas.openxmlformats.org/officeDocument/2006/relationships/themeOverride" Target="../theme/themeOverride2.xml"/></Relationships>
</file>

<file path=xl/charts/_rels/chart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.xml"/><Relationship Id="rId1" Type="http://schemas.openxmlformats.org/officeDocument/2006/relationships/themeOverride" Target="../theme/themeOverride3.xml"/></Relationships>
</file>

<file path=xl/charts/_rels/chart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.xml"/><Relationship Id="rId1" Type="http://schemas.openxmlformats.org/officeDocument/2006/relationships/themeOverride" Target="../theme/themeOverride4.xml"/></Relationships>
</file>

<file path=xl/charts/_rels/chart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.xml"/><Relationship Id="rId1" Type="http://schemas.openxmlformats.org/officeDocument/2006/relationships/themeOverride" Target="../theme/themeOverride5.xml"/></Relationships>
</file>

<file path=xl/charts/_rels/chart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.xml"/><Relationship Id="rId1" Type="http://schemas.openxmlformats.org/officeDocument/2006/relationships/themeOverride" Target="../theme/themeOverride6.xml"/></Relationships>
</file>

<file path=xl/charts/_rels/chart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.xml"/><Relationship Id="rId1" Type="http://schemas.openxmlformats.org/officeDocument/2006/relationships/themeOverride" Target="../theme/themeOverride7.xml"/></Relationships>
</file>

<file path=xl/charts/_rels/chart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.xml"/><Relationship Id="rId1" Type="http://schemas.openxmlformats.org/officeDocument/2006/relationships/themeOverride" Target="../theme/themeOverride8.xml"/></Relationships>
</file>

<file path=xl/charts/_rels/chart1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.xml"/><Relationship Id="rId1" Type="http://schemas.openxmlformats.org/officeDocument/2006/relationships/themeOverride" Target="../theme/themeOverrid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1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[Grantee] Disaster Recovery Program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1200" b="0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Housing Assistance Expenditures</a:t>
            </a:r>
            <a:endParaRPr lang="en-US" sz="1200" b="1" i="0" u="none" strike="noStrike" baseline="0">
              <a:solidFill>
                <a:srgbClr val="000000"/>
              </a:solidFill>
              <a:latin typeface="Calibri"/>
              <a:cs typeface="Calibri"/>
            </a:endParaRP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 sz="1200" b="1" i="0" u="none" strike="noStrike" baseline="0">
              <a:solidFill>
                <a:srgbClr val="000000"/>
              </a:solidFill>
              <a:latin typeface="Calibri"/>
              <a:cs typeface="Calibri"/>
            </a:endParaRP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2920752431391067"/>
          <c:y val="0.19471374671916025"/>
          <c:w val="0.64951937724279984"/>
          <c:h val="0.60022856517935252"/>
        </c:manualLayout>
      </c:layout>
      <c:lineChart>
        <c:grouping val="standard"/>
        <c:varyColors val="0"/>
        <c:ser>
          <c:idx val="0"/>
          <c:order val="0"/>
          <c:tx>
            <c:strRef>
              <c:f>'Financial Proj'!$A$4</c:f>
              <c:strCache>
                <c:ptCount val="1"/>
                <c:pt idx="0">
                  <c:v>Projected Expenditures</c:v>
                </c:pt>
              </c:strCache>
            </c:strRef>
          </c:tx>
          <c:marker>
            <c:symbol val="diamond"/>
            <c:size val="4"/>
          </c:marker>
          <c:cat>
            <c:strRef>
              <c:f>'Financial Proj'!$B$3:$AC$3</c:f>
              <c:strCache>
                <c:ptCount val="13"/>
                <c:pt idx="1">
                  <c:v>1/2015</c:v>
                </c:pt>
                <c:pt idx="2">
                  <c:v>4/2015</c:v>
                </c:pt>
                <c:pt idx="3">
                  <c:v>7/2015</c:v>
                </c:pt>
                <c:pt idx="4">
                  <c:v>10/2015</c:v>
                </c:pt>
                <c:pt idx="5">
                  <c:v>1/2016</c:v>
                </c:pt>
                <c:pt idx="6">
                  <c:v>4/2016</c:v>
                </c:pt>
                <c:pt idx="7">
                  <c:v>7/2016</c:v>
                </c:pt>
                <c:pt idx="8">
                  <c:v>10/2016</c:v>
                </c:pt>
                <c:pt idx="9">
                  <c:v>1/2017</c:v>
                </c:pt>
                <c:pt idx="10">
                  <c:v>4/2017</c:v>
                </c:pt>
                <c:pt idx="11">
                  <c:v>7/2017</c:v>
                </c:pt>
                <c:pt idx="12">
                  <c:v>10/2017</c:v>
                </c:pt>
              </c:strCache>
            </c:strRef>
          </c:cat>
          <c:val>
            <c:numRef>
              <c:f>'Financial Proj'!$B$4:$AC$4</c:f>
              <c:numCache>
                <c:formatCode>"$"#,##0</c:formatCode>
                <c:ptCount val="2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450000</c:v>
                </c:pt>
                <c:pt idx="8">
                  <c:v>535000</c:v>
                </c:pt>
                <c:pt idx="9">
                  <c:v>775000</c:v>
                </c:pt>
                <c:pt idx="10">
                  <c:v>3175000</c:v>
                </c:pt>
                <c:pt idx="11">
                  <c:v>3385000</c:v>
                </c:pt>
                <c:pt idx="12">
                  <c:v>4300000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'Financial Proj'!$A$6</c:f>
              <c:strCache>
                <c:ptCount val="1"/>
                <c:pt idx="0">
                  <c:v>Actual Expenditure</c:v>
                </c:pt>
              </c:strCache>
            </c:strRef>
          </c:tx>
          <c:marker>
            <c:symbol val="triangle"/>
            <c:size val="3"/>
          </c:marker>
          <c:cat>
            <c:strRef>
              <c:f>'Financial Proj'!$B$3:$AC$3</c:f>
              <c:strCache>
                <c:ptCount val="13"/>
                <c:pt idx="1">
                  <c:v>1/2015</c:v>
                </c:pt>
                <c:pt idx="2">
                  <c:v>4/2015</c:v>
                </c:pt>
                <c:pt idx="3">
                  <c:v>7/2015</c:v>
                </c:pt>
                <c:pt idx="4">
                  <c:v>10/2015</c:v>
                </c:pt>
                <c:pt idx="5">
                  <c:v>1/2016</c:v>
                </c:pt>
                <c:pt idx="6">
                  <c:v>4/2016</c:v>
                </c:pt>
                <c:pt idx="7">
                  <c:v>7/2016</c:v>
                </c:pt>
                <c:pt idx="8">
                  <c:v>10/2016</c:v>
                </c:pt>
                <c:pt idx="9">
                  <c:v>1/2017</c:v>
                </c:pt>
                <c:pt idx="10">
                  <c:v>4/2017</c:v>
                </c:pt>
                <c:pt idx="11">
                  <c:v>7/2017</c:v>
                </c:pt>
                <c:pt idx="12">
                  <c:v>10/2017</c:v>
                </c:pt>
              </c:strCache>
            </c:strRef>
          </c:cat>
          <c:val>
            <c:numRef>
              <c:f>'Financial Proj'!$B$6:$AC$6</c:f>
              <c:numCache>
                <c:formatCode>"$"#,##0</c:formatCode>
                <c:ptCount val="2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464460.4</c:v>
                </c:pt>
                <c:pt idx="7">
                  <c:v>549090.42000000004</c:v>
                </c:pt>
                <c:pt idx="8">
                  <c:v>792154.91</c:v>
                </c:pt>
                <c:pt idx="9">
                  <c:v>3335037.5900000003</c:v>
                </c:pt>
                <c:pt idx="10">
                  <c:v>3549160.43</c:v>
                </c:pt>
                <c:pt idx="11">
                  <c:v>3642450.43</c:v>
                </c:pt>
                <c:pt idx="12">
                  <c:v>3600437.54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7927040"/>
        <c:axId val="87928832"/>
      </c:lineChart>
      <c:catAx>
        <c:axId val="87927040"/>
        <c:scaling>
          <c:orientation val="minMax"/>
        </c:scaling>
        <c:delete val="0"/>
        <c:axPos val="b"/>
        <c:numFmt formatCode="@" sourceLinked="1"/>
        <c:majorTickMark val="none"/>
        <c:minorTickMark val="none"/>
        <c:tickLblPos val="nextTo"/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87928832"/>
        <c:crosses val="autoZero"/>
        <c:auto val="1"/>
        <c:lblAlgn val="ctr"/>
        <c:lblOffset val="100"/>
        <c:tickLblSkip val="2"/>
        <c:noMultiLvlLbl val="0"/>
      </c:catAx>
      <c:valAx>
        <c:axId val="87928832"/>
        <c:scaling>
          <c:orientation val="minMax"/>
        </c:scaling>
        <c:delete val="0"/>
        <c:axPos val="l"/>
        <c:majorGridlines/>
        <c:numFmt formatCode="&quot;$&quot;#,##0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87927040"/>
        <c:crosses val="autoZero"/>
        <c:crossBetween val="between"/>
        <c:dispUnits>
          <c:builtInUnit val="millions"/>
          <c:dispUnitsLbl>
            <c:layout>
              <c:manualLayout>
                <c:xMode val="edge"/>
                <c:yMode val="edge"/>
                <c:x val="2.3001297106776909E-3"/>
                <c:y val="0.44471374671916009"/>
              </c:manualLayout>
            </c:layout>
            <c:txPr>
              <a:bodyPr rot="-5400000" vert="horz"/>
              <a:lstStyle/>
              <a:p>
                <a:pPr algn="ctr"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</c:dispUnitsLbl>
        </c:dispUnits>
      </c:valAx>
    </c:plotArea>
    <c:legend>
      <c:legendPos val="r"/>
      <c:layout>
        <c:manualLayout>
          <c:xMode val="edge"/>
          <c:yMode val="edge"/>
          <c:x val="0.77777901499686275"/>
          <c:y val="0.35156332020997377"/>
          <c:w val="0.20707106056187419"/>
          <c:h val="0.2916674868766404"/>
        </c:manualLayout>
      </c:layout>
      <c:overlay val="0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1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[Grantee] Disaster Recovery Program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1200" b="0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Non-Housing Assistance Expenditures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2920752431391067"/>
          <c:y val="0.19471374671916028"/>
          <c:w val="0.64951937724279984"/>
          <c:h val="0.60022856517935252"/>
        </c:manualLayout>
      </c:layout>
      <c:lineChart>
        <c:grouping val="standard"/>
        <c:varyColors val="0"/>
        <c:ser>
          <c:idx val="0"/>
          <c:order val="0"/>
          <c:tx>
            <c:strRef>
              <c:f>'Financial Proj'!$A$32</c:f>
              <c:strCache>
                <c:ptCount val="1"/>
                <c:pt idx="0">
                  <c:v>Projected Expenditures</c:v>
                </c:pt>
              </c:strCache>
            </c:strRef>
          </c:tx>
          <c:marker>
            <c:symbol val="diamond"/>
            <c:size val="4"/>
          </c:marker>
          <c:cat>
            <c:strRef>
              <c:f>'Financial Proj'!$B$31:$AC$31</c:f>
              <c:strCache>
                <c:ptCount val="28"/>
                <c:pt idx="1">
                  <c:v>1/2015</c:v>
                </c:pt>
                <c:pt idx="2">
                  <c:v>4/2015</c:v>
                </c:pt>
                <c:pt idx="3">
                  <c:v>7/2015</c:v>
                </c:pt>
                <c:pt idx="4">
                  <c:v>10/2015</c:v>
                </c:pt>
                <c:pt idx="5">
                  <c:v>1/2016</c:v>
                </c:pt>
                <c:pt idx="6">
                  <c:v>4/2016</c:v>
                </c:pt>
                <c:pt idx="7">
                  <c:v>7/2016</c:v>
                </c:pt>
                <c:pt idx="8">
                  <c:v>10/2016</c:v>
                </c:pt>
                <c:pt idx="9">
                  <c:v>1/2017</c:v>
                </c:pt>
                <c:pt idx="10">
                  <c:v>4/2017</c:v>
                </c:pt>
                <c:pt idx="11">
                  <c:v>7/2017</c:v>
                </c:pt>
                <c:pt idx="12">
                  <c:v>10/2017</c:v>
                </c:pt>
                <c:pt idx="13">
                  <c:v>1/2018</c:v>
                </c:pt>
                <c:pt idx="14">
                  <c:v>4/2018</c:v>
                </c:pt>
                <c:pt idx="15">
                  <c:v>7/2018</c:v>
                </c:pt>
                <c:pt idx="16">
                  <c:v>10/2018</c:v>
                </c:pt>
                <c:pt idx="17">
                  <c:v>1/2019</c:v>
                </c:pt>
                <c:pt idx="18">
                  <c:v>4/2019</c:v>
                </c:pt>
                <c:pt idx="19">
                  <c:v>7/2019</c:v>
                </c:pt>
                <c:pt idx="20">
                  <c:v>10/2019</c:v>
                </c:pt>
                <c:pt idx="21">
                  <c:v>1/2020</c:v>
                </c:pt>
                <c:pt idx="22">
                  <c:v>4/2020</c:v>
                </c:pt>
                <c:pt idx="23">
                  <c:v>7/2020</c:v>
                </c:pt>
                <c:pt idx="24">
                  <c:v>10/2020</c:v>
                </c:pt>
                <c:pt idx="25">
                  <c:v>1/2021</c:v>
                </c:pt>
                <c:pt idx="26">
                  <c:v>4/2021</c:v>
                </c:pt>
                <c:pt idx="27">
                  <c:v>7/2021</c:v>
                </c:pt>
              </c:strCache>
            </c:strRef>
          </c:cat>
          <c:val>
            <c:numRef>
              <c:f>'Financial Proj'!$B$32:$AC$32</c:f>
              <c:numCache>
                <c:formatCode>"$"#,##0</c:formatCode>
                <c:ptCount val="2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340000</c:v>
                </c:pt>
                <c:pt idx="4">
                  <c:v>570000</c:v>
                </c:pt>
                <c:pt idx="5">
                  <c:v>570000</c:v>
                </c:pt>
                <c:pt idx="6">
                  <c:v>1570000</c:v>
                </c:pt>
                <c:pt idx="7">
                  <c:v>5570000</c:v>
                </c:pt>
                <c:pt idx="8">
                  <c:v>9870000</c:v>
                </c:pt>
                <c:pt idx="9">
                  <c:v>28354625</c:v>
                </c:pt>
                <c:pt idx="10">
                  <c:v>33408609</c:v>
                </c:pt>
                <c:pt idx="11">
                  <c:v>38258609</c:v>
                </c:pt>
                <c:pt idx="12">
                  <c:v>43819119</c:v>
                </c:pt>
                <c:pt idx="13">
                  <c:v>45463936</c:v>
                </c:pt>
                <c:pt idx="14">
                  <c:v>47108753</c:v>
                </c:pt>
                <c:pt idx="15">
                  <c:v>48753570</c:v>
                </c:pt>
                <c:pt idx="16">
                  <c:v>50398387</c:v>
                </c:pt>
                <c:pt idx="17">
                  <c:v>52043204</c:v>
                </c:pt>
                <c:pt idx="18">
                  <c:v>53688021</c:v>
                </c:pt>
                <c:pt idx="19">
                  <c:v>54021394</c:v>
                </c:pt>
                <c:pt idx="20">
                  <c:v>54354767</c:v>
                </c:pt>
                <c:pt idx="21">
                  <c:v>54688140</c:v>
                </c:pt>
                <c:pt idx="22">
                  <c:v>55021513</c:v>
                </c:pt>
                <c:pt idx="23">
                  <c:v>55354886</c:v>
                </c:pt>
                <c:pt idx="24">
                  <c:v>55688259</c:v>
                </c:pt>
                <c:pt idx="25">
                  <c:v>56021632</c:v>
                </c:pt>
                <c:pt idx="26">
                  <c:v>56355005</c:v>
                </c:pt>
                <c:pt idx="27">
                  <c:v>56688378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'Financial Proj'!$A$34</c:f>
              <c:strCache>
                <c:ptCount val="1"/>
                <c:pt idx="0">
                  <c:v>Actual Expenditure</c:v>
                </c:pt>
              </c:strCache>
            </c:strRef>
          </c:tx>
          <c:marker>
            <c:symbol val="triangle"/>
            <c:size val="3"/>
          </c:marker>
          <c:cat>
            <c:strRef>
              <c:f>'Financial Proj'!$B$31:$AC$31</c:f>
              <c:strCache>
                <c:ptCount val="28"/>
                <c:pt idx="1">
                  <c:v>1/2015</c:v>
                </c:pt>
                <c:pt idx="2">
                  <c:v>4/2015</c:v>
                </c:pt>
                <c:pt idx="3">
                  <c:v>7/2015</c:v>
                </c:pt>
                <c:pt idx="4">
                  <c:v>10/2015</c:v>
                </c:pt>
                <c:pt idx="5">
                  <c:v>1/2016</c:v>
                </c:pt>
                <c:pt idx="6">
                  <c:v>4/2016</c:v>
                </c:pt>
                <c:pt idx="7">
                  <c:v>7/2016</c:v>
                </c:pt>
                <c:pt idx="8">
                  <c:v>10/2016</c:v>
                </c:pt>
                <c:pt idx="9">
                  <c:v>1/2017</c:v>
                </c:pt>
                <c:pt idx="10">
                  <c:v>4/2017</c:v>
                </c:pt>
                <c:pt idx="11">
                  <c:v>7/2017</c:v>
                </c:pt>
                <c:pt idx="12">
                  <c:v>10/2017</c:v>
                </c:pt>
                <c:pt idx="13">
                  <c:v>1/2018</c:v>
                </c:pt>
                <c:pt idx="14">
                  <c:v>4/2018</c:v>
                </c:pt>
                <c:pt idx="15">
                  <c:v>7/2018</c:v>
                </c:pt>
                <c:pt idx="16">
                  <c:v>10/2018</c:v>
                </c:pt>
                <c:pt idx="17">
                  <c:v>1/2019</c:v>
                </c:pt>
                <c:pt idx="18">
                  <c:v>4/2019</c:v>
                </c:pt>
                <c:pt idx="19">
                  <c:v>7/2019</c:v>
                </c:pt>
                <c:pt idx="20">
                  <c:v>10/2019</c:v>
                </c:pt>
                <c:pt idx="21">
                  <c:v>1/2020</c:v>
                </c:pt>
                <c:pt idx="22">
                  <c:v>4/2020</c:v>
                </c:pt>
                <c:pt idx="23">
                  <c:v>7/2020</c:v>
                </c:pt>
                <c:pt idx="24">
                  <c:v>10/2020</c:v>
                </c:pt>
                <c:pt idx="25">
                  <c:v>1/2021</c:v>
                </c:pt>
                <c:pt idx="26">
                  <c:v>4/2021</c:v>
                </c:pt>
                <c:pt idx="27">
                  <c:v>7/2021</c:v>
                </c:pt>
              </c:strCache>
            </c:strRef>
          </c:cat>
          <c:val>
            <c:numRef>
              <c:f>'Financial Proj'!$B$34:$AC$34</c:f>
              <c:numCache>
                <c:formatCode>"$"#,##0</c:formatCode>
                <c:ptCount val="2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564286.16</c:v>
                </c:pt>
                <c:pt idx="4">
                  <c:v>564286.16</c:v>
                </c:pt>
                <c:pt idx="5">
                  <c:v>564286.16</c:v>
                </c:pt>
                <c:pt idx="6">
                  <c:v>3780406.49</c:v>
                </c:pt>
                <c:pt idx="7">
                  <c:v>7381896.2200000007</c:v>
                </c:pt>
                <c:pt idx="8">
                  <c:v>17520805.240000002</c:v>
                </c:pt>
                <c:pt idx="9">
                  <c:v>25326915.600000001</c:v>
                </c:pt>
                <c:pt idx="10">
                  <c:v>37249434.560000002</c:v>
                </c:pt>
                <c:pt idx="11">
                  <c:v>39994594.5</c:v>
                </c:pt>
                <c:pt idx="12">
                  <c:v>44076718.130000003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148480"/>
        <c:axId val="96154368"/>
      </c:lineChart>
      <c:catAx>
        <c:axId val="96148480"/>
        <c:scaling>
          <c:orientation val="minMax"/>
        </c:scaling>
        <c:delete val="0"/>
        <c:axPos val="b"/>
        <c:numFmt formatCode="@" sourceLinked="1"/>
        <c:majorTickMark val="none"/>
        <c:minorTickMark val="none"/>
        <c:tickLblPos val="nextTo"/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96154368"/>
        <c:crosses val="autoZero"/>
        <c:auto val="1"/>
        <c:lblAlgn val="ctr"/>
        <c:lblOffset val="100"/>
        <c:tickLblSkip val="2"/>
        <c:noMultiLvlLbl val="0"/>
      </c:catAx>
      <c:valAx>
        <c:axId val="96154368"/>
        <c:scaling>
          <c:orientation val="minMax"/>
        </c:scaling>
        <c:delete val="0"/>
        <c:axPos val="l"/>
        <c:majorGridlines/>
        <c:numFmt formatCode="&quot;$&quot;#,##0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96148480"/>
        <c:crosses val="autoZero"/>
        <c:crossBetween val="between"/>
        <c:dispUnits>
          <c:builtInUnit val="millions"/>
          <c:dispUnitsLbl>
            <c:layout>
              <c:manualLayout>
                <c:xMode val="edge"/>
                <c:yMode val="edge"/>
                <c:x val="2.3001297106776918E-3"/>
                <c:y val="0.44471374671916009"/>
              </c:manualLayout>
            </c:layout>
            <c:txPr>
              <a:bodyPr rot="-5400000" vert="horz"/>
              <a:lstStyle/>
              <a:p>
                <a:pPr algn="ctr"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</c:dispUnitsLbl>
        </c:dispUnits>
      </c:valAx>
    </c:plotArea>
    <c:legend>
      <c:legendPos val="r"/>
      <c:layout>
        <c:manualLayout>
          <c:xMode val="edge"/>
          <c:yMode val="edge"/>
          <c:x val="0.77702773639781508"/>
          <c:y val="0.35156332020997377"/>
          <c:w val="0.20777044761296726"/>
          <c:h val="0.2916674868766404"/>
        </c:manualLayout>
      </c:layout>
      <c:overlay val="0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056" l="0.70000000000000051" r="0.70000000000000051" t="0.75000000000000056" header="0.30000000000000027" footer="0.30000000000000027"/>
    <c:pageSetup/>
  </c:printSettings>
  <c:userShapes r:id="rId2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1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[Grantee] Disaster Recovery Program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1200" b="0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Planning &amp; Administrative Expenditures</a:t>
            </a:r>
            <a:endParaRPr lang="en-US" sz="1200" b="1" i="0" u="none" strike="noStrike" baseline="0">
              <a:solidFill>
                <a:srgbClr val="000000"/>
              </a:solidFill>
              <a:latin typeface="Calibri"/>
              <a:cs typeface="Calibri"/>
            </a:endParaRP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 sz="1200" b="1" i="0" u="none" strike="noStrike" baseline="0">
              <a:solidFill>
                <a:srgbClr val="000000"/>
              </a:solidFill>
              <a:latin typeface="Calibri"/>
              <a:cs typeface="Calibri"/>
            </a:endParaRP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1300379119276746"/>
          <c:y val="0.19471374671916028"/>
          <c:w val="0.66572306065908526"/>
          <c:h val="0.60022856517935252"/>
        </c:manualLayout>
      </c:layout>
      <c:lineChart>
        <c:grouping val="standard"/>
        <c:varyColors val="0"/>
        <c:ser>
          <c:idx val="0"/>
          <c:order val="0"/>
          <c:tx>
            <c:strRef>
              <c:f>'Financial Proj'!$A$61</c:f>
              <c:strCache>
                <c:ptCount val="1"/>
                <c:pt idx="0">
                  <c:v>Projected Expenditures</c:v>
                </c:pt>
              </c:strCache>
            </c:strRef>
          </c:tx>
          <c:marker>
            <c:symbol val="diamond"/>
            <c:size val="4"/>
          </c:marker>
          <c:cat>
            <c:strRef>
              <c:f>'Financial Proj'!$B$60:$AC$60</c:f>
              <c:strCache>
                <c:ptCount val="28"/>
                <c:pt idx="1">
                  <c:v>1/2015</c:v>
                </c:pt>
                <c:pt idx="2">
                  <c:v>4/2015</c:v>
                </c:pt>
                <c:pt idx="3">
                  <c:v>7/2015</c:v>
                </c:pt>
                <c:pt idx="4">
                  <c:v>10/2015</c:v>
                </c:pt>
                <c:pt idx="5">
                  <c:v>1/2016</c:v>
                </c:pt>
                <c:pt idx="6">
                  <c:v>4/2016</c:v>
                </c:pt>
                <c:pt idx="7">
                  <c:v>7/2016</c:v>
                </c:pt>
                <c:pt idx="8">
                  <c:v>10/2016</c:v>
                </c:pt>
                <c:pt idx="9">
                  <c:v>1/2017</c:v>
                </c:pt>
                <c:pt idx="10">
                  <c:v>4/2017</c:v>
                </c:pt>
                <c:pt idx="11">
                  <c:v>7/2017</c:v>
                </c:pt>
                <c:pt idx="12">
                  <c:v>10/2017</c:v>
                </c:pt>
                <c:pt idx="13">
                  <c:v>1/2018</c:v>
                </c:pt>
                <c:pt idx="14">
                  <c:v>4/2018</c:v>
                </c:pt>
                <c:pt idx="15">
                  <c:v>7/2018</c:v>
                </c:pt>
                <c:pt idx="16">
                  <c:v>10/2018</c:v>
                </c:pt>
                <c:pt idx="17">
                  <c:v>1/2019</c:v>
                </c:pt>
                <c:pt idx="18">
                  <c:v>4/2019</c:v>
                </c:pt>
                <c:pt idx="19">
                  <c:v>7/2019</c:v>
                </c:pt>
                <c:pt idx="20">
                  <c:v>10/2019</c:v>
                </c:pt>
                <c:pt idx="21">
                  <c:v>1/2020</c:v>
                </c:pt>
                <c:pt idx="22">
                  <c:v>4/2020</c:v>
                </c:pt>
                <c:pt idx="23">
                  <c:v>7/2020</c:v>
                </c:pt>
                <c:pt idx="24">
                  <c:v>10/2020</c:v>
                </c:pt>
                <c:pt idx="25">
                  <c:v>1/2021</c:v>
                </c:pt>
                <c:pt idx="26">
                  <c:v>4/2021</c:v>
                </c:pt>
                <c:pt idx="27">
                  <c:v>7/2021</c:v>
                </c:pt>
              </c:strCache>
            </c:strRef>
          </c:cat>
          <c:val>
            <c:numRef>
              <c:f>'Financial Proj'!$B$61:$AC$61</c:f>
              <c:numCache>
                <c:formatCode>"$"#,##0</c:formatCode>
                <c:ptCount val="2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100000</c:v>
                </c:pt>
                <c:pt idx="7">
                  <c:v>250000</c:v>
                </c:pt>
                <c:pt idx="8">
                  <c:v>367000</c:v>
                </c:pt>
                <c:pt idx="9">
                  <c:v>487000</c:v>
                </c:pt>
                <c:pt idx="10">
                  <c:v>637000</c:v>
                </c:pt>
                <c:pt idx="11">
                  <c:v>667000</c:v>
                </c:pt>
                <c:pt idx="12">
                  <c:v>667000</c:v>
                </c:pt>
                <c:pt idx="13">
                  <c:v>697000</c:v>
                </c:pt>
                <c:pt idx="14">
                  <c:v>700118.16</c:v>
                </c:pt>
                <c:pt idx="15">
                  <c:v>703236.32000000007</c:v>
                </c:pt>
                <c:pt idx="16">
                  <c:v>706354.4800000001</c:v>
                </c:pt>
                <c:pt idx="17">
                  <c:v>709472.64000000013</c:v>
                </c:pt>
                <c:pt idx="18">
                  <c:v>712590.80000000016</c:v>
                </c:pt>
                <c:pt idx="19">
                  <c:v>715708.9600000002</c:v>
                </c:pt>
                <c:pt idx="20">
                  <c:v>718827.12000000023</c:v>
                </c:pt>
                <c:pt idx="21">
                  <c:v>721945.28000000026</c:v>
                </c:pt>
                <c:pt idx="22">
                  <c:v>725063.44000000029</c:v>
                </c:pt>
                <c:pt idx="23">
                  <c:v>728181.60000000033</c:v>
                </c:pt>
                <c:pt idx="24">
                  <c:v>731299.76000000036</c:v>
                </c:pt>
                <c:pt idx="25">
                  <c:v>734417.92000000039</c:v>
                </c:pt>
                <c:pt idx="26">
                  <c:v>737536.08000000042</c:v>
                </c:pt>
                <c:pt idx="27">
                  <c:v>740654.24000000046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'Financial Proj'!$A$63</c:f>
              <c:strCache>
                <c:ptCount val="1"/>
                <c:pt idx="0">
                  <c:v>Actual Expenditure</c:v>
                </c:pt>
              </c:strCache>
            </c:strRef>
          </c:tx>
          <c:marker>
            <c:symbol val="triangle"/>
            <c:size val="3"/>
          </c:marker>
          <c:cat>
            <c:strRef>
              <c:f>'Financial Proj'!$B$60:$AC$60</c:f>
              <c:strCache>
                <c:ptCount val="28"/>
                <c:pt idx="1">
                  <c:v>1/2015</c:v>
                </c:pt>
                <c:pt idx="2">
                  <c:v>4/2015</c:v>
                </c:pt>
                <c:pt idx="3">
                  <c:v>7/2015</c:v>
                </c:pt>
                <c:pt idx="4">
                  <c:v>10/2015</c:v>
                </c:pt>
                <c:pt idx="5">
                  <c:v>1/2016</c:v>
                </c:pt>
                <c:pt idx="6">
                  <c:v>4/2016</c:v>
                </c:pt>
                <c:pt idx="7">
                  <c:v>7/2016</c:v>
                </c:pt>
                <c:pt idx="8">
                  <c:v>10/2016</c:v>
                </c:pt>
                <c:pt idx="9">
                  <c:v>1/2017</c:v>
                </c:pt>
                <c:pt idx="10">
                  <c:v>4/2017</c:v>
                </c:pt>
                <c:pt idx="11">
                  <c:v>7/2017</c:v>
                </c:pt>
                <c:pt idx="12">
                  <c:v>10/2017</c:v>
                </c:pt>
                <c:pt idx="13">
                  <c:v>1/2018</c:v>
                </c:pt>
                <c:pt idx="14">
                  <c:v>4/2018</c:v>
                </c:pt>
                <c:pt idx="15">
                  <c:v>7/2018</c:v>
                </c:pt>
                <c:pt idx="16">
                  <c:v>10/2018</c:v>
                </c:pt>
                <c:pt idx="17">
                  <c:v>1/2019</c:v>
                </c:pt>
                <c:pt idx="18">
                  <c:v>4/2019</c:v>
                </c:pt>
                <c:pt idx="19">
                  <c:v>7/2019</c:v>
                </c:pt>
                <c:pt idx="20">
                  <c:v>10/2019</c:v>
                </c:pt>
                <c:pt idx="21">
                  <c:v>1/2020</c:v>
                </c:pt>
                <c:pt idx="22">
                  <c:v>4/2020</c:v>
                </c:pt>
                <c:pt idx="23">
                  <c:v>7/2020</c:v>
                </c:pt>
                <c:pt idx="24">
                  <c:v>10/2020</c:v>
                </c:pt>
                <c:pt idx="25">
                  <c:v>1/2021</c:v>
                </c:pt>
                <c:pt idx="26">
                  <c:v>4/2021</c:v>
                </c:pt>
                <c:pt idx="27">
                  <c:v>7/2021</c:v>
                </c:pt>
              </c:strCache>
            </c:strRef>
          </c:cat>
          <c:val>
            <c:numRef>
              <c:f>'Financial Proj'!$B$63:$AC$63</c:f>
              <c:numCache>
                <c:formatCode>"$"#,##0</c:formatCode>
                <c:ptCount val="2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163305.74</c:v>
                </c:pt>
                <c:pt idx="7">
                  <c:v>176926.31999999998</c:v>
                </c:pt>
                <c:pt idx="8">
                  <c:v>302512.83999999997</c:v>
                </c:pt>
                <c:pt idx="9">
                  <c:v>512360.91</c:v>
                </c:pt>
                <c:pt idx="10">
                  <c:v>543877.97</c:v>
                </c:pt>
                <c:pt idx="11">
                  <c:v>543877.97</c:v>
                </c:pt>
                <c:pt idx="12">
                  <c:v>497482.92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184576"/>
        <c:axId val="97910784"/>
      </c:lineChart>
      <c:catAx>
        <c:axId val="96184576"/>
        <c:scaling>
          <c:orientation val="minMax"/>
        </c:scaling>
        <c:delete val="0"/>
        <c:axPos val="b"/>
        <c:numFmt formatCode="@" sourceLinked="1"/>
        <c:majorTickMark val="none"/>
        <c:minorTickMark val="none"/>
        <c:tickLblPos val="nextTo"/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97910784"/>
        <c:crosses val="autoZero"/>
        <c:auto val="1"/>
        <c:lblAlgn val="ctr"/>
        <c:lblOffset val="100"/>
        <c:tickLblSkip val="2"/>
        <c:noMultiLvlLbl val="0"/>
      </c:catAx>
      <c:valAx>
        <c:axId val="97910784"/>
        <c:scaling>
          <c:orientation val="minMax"/>
        </c:scaling>
        <c:delete val="0"/>
        <c:axPos val="l"/>
        <c:majorGridlines/>
        <c:numFmt formatCode="&quot;$&quot;#,##0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96184576"/>
        <c:crosses val="autoZero"/>
        <c:crossBetween val="between"/>
        <c:dispUnits>
          <c:builtInUnit val="millions"/>
          <c:dispUnitsLbl>
            <c:layout>
              <c:manualLayout>
                <c:xMode val="edge"/>
                <c:yMode val="edge"/>
                <c:x val="2.3001297106776918E-3"/>
                <c:y val="0.44471374671916009"/>
              </c:manualLayout>
            </c:layout>
            <c:txPr>
              <a:bodyPr rot="-5400000" vert="horz"/>
              <a:lstStyle/>
              <a:p>
                <a:pPr algn="ctr"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</c:dispUnitsLbl>
        </c:dispUnits>
      </c:valAx>
    </c:plotArea>
    <c:legend>
      <c:legendPos val="r"/>
      <c:layout>
        <c:manualLayout>
          <c:xMode val="edge"/>
          <c:yMode val="edge"/>
          <c:x val="0.77702773639781508"/>
          <c:y val="0.35156332020997377"/>
          <c:w val="0.20777044761296726"/>
          <c:h val="0.2916674868766404"/>
        </c:manualLayout>
      </c:layout>
      <c:overlay val="0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056" l="0.70000000000000051" r="0.70000000000000051" t="0.75000000000000056" header="0.30000000000000027" footer="0.30000000000000027"/>
    <c:pageSetup/>
  </c:printSettings>
  <c:userShapes r:id="rId2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1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[Grantee] Disaster Recovery Program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1200" b="0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Total CDBG-DR Grant Expenditures</a:t>
            </a:r>
            <a:endParaRPr lang="en-US" sz="1200" b="1" i="0" u="none" strike="noStrike" baseline="0">
              <a:solidFill>
                <a:srgbClr val="000000"/>
              </a:solidFill>
              <a:latin typeface="Calibri"/>
              <a:cs typeface="Calibri"/>
            </a:endParaRP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 sz="1200" b="1" i="0" u="none" strike="noStrike" baseline="0">
              <a:solidFill>
                <a:srgbClr val="000000"/>
              </a:solidFill>
              <a:latin typeface="Calibri"/>
              <a:cs typeface="Calibri"/>
            </a:endParaRP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2920752431391067"/>
          <c:y val="0.19471374671916028"/>
          <c:w val="0.64951937724279984"/>
          <c:h val="0.60022856517935252"/>
        </c:manualLayout>
      </c:layout>
      <c:lineChart>
        <c:grouping val="standard"/>
        <c:varyColors val="0"/>
        <c:ser>
          <c:idx val="0"/>
          <c:order val="0"/>
          <c:tx>
            <c:strRef>
              <c:f>'Financial Proj'!$A$91</c:f>
              <c:strCache>
                <c:ptCount val="1"/>
                <c:pt idx="0">
                  <c:v>Projected Expenditures</c:v>
                </c:pt>
              </c:strCache>
            </c:strRef>
          </c:tx>
          <c:marker>
            <c:symbol val="diamond"/>
            <c:size val="4"/>
          </c:marker>
          <c:cat>
            <c:strRef>
              <c:f>'Financial Proj'!$B$90:$AC$90</c:f>
              <c:strCache>
                <c:ptCount val="19"/>
                <c:pt idx="1">
                  <c:v>1/2015</c:v>
                </c:pt>
                <c:pt idx="2">
                  <c:v>4/2015</c:v>
                </c:pt>
                <c:pt idx="3">
                  <c:v>7/2015</c:v>
                </c:pt>
                <c:pt idx="4">
                  <c:v>10/2015</c:v>
                </c:pt>
                <c:pt idx="5">
                  <c:v>1/2016</c:v>
                </c:pt>
                <c:pt idx="6">
                  <c:v>4/2016</c:v>
                </c:pt>
                <c:pt idx="7">
                  <c:v>7/2016</c:v>
                </c:pt>
                <c:pt idx="8">
                  <c:v>10/2016</c:v>
                </c:pt>
                <c:pt idx="9">
                  <c:v>1/2017</c:v>
                </c:pt>
                <c:pt idx="10">
                  <c:v>4/2017</c:v>
                </c:pt>
                <c:pt idx="11">
                  <c:v>7/2017</c:v>
                </c:pt>
                <c:pt idx="12">
                  <c:v>10/2017</c:v>
                </c:pt>
                <c:pt idx="13">
                  <c:v>1/2018</c:v>
                </c:pt>
                <c:pt idx="14">
                  <c:v>4/2018</c:v>
                </c:pt>
                <c:pt idx="15">
                  <c:v>7/2018</c:v>
                </c:pt>
                <c:pt idx="16">
                  <c:v>10/2018</c:v>
                </c:pt>
                <c:pt idx="17">
                  <c:v>1/2019</c:v>
                </c:pt>
                <c:pt idx="18">
                  <c:v>04/2019</c:v>
                </c:pt>
              </c:strCache>
            </c:strRef>
          </c:cat>
          <c:val>
            <c:numRef>
              <c:f>'Financial Proj'!$B$91:$AC$91</c:f>
              <c:numCache>
                <c:formatCode>"$"#,##0</c:formatCode>
                <c:ptCount val="2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340000</c:v>
                </c:pt>
                <c:pt idx="4">
                  <c:v>570000</c:v>
                </c:pt>
                <c:pt idx="5">
                  <c:v>570000</c:v>
                </c:pt>
                <c:pt idx="6">
                  <c:v>1670000</c:v>
                </c:pt>
                <c:pt idx="7">
                  <c:v>6270000</c:v>
                </c:pt>
                <c:pt idx="8">
                  <c:v>10772000</c:v>
                </c:pt>
                <c:pt idx="9">
                  <c:v>29616625</c:v>
                </c:pt>
                <c:pt idx="10">
                  <c:v>39700609</c:v>
                </c:pt>
                <c:pt idx="11">
                  <c:v>47661119</c:v>
                </c:pt>
                <c:pt idx="12">
                  <c:v>49545936</c:v>
                </c:pt>
                <c:pt idx="13">
                  <c:v>52108871.159999996</c:v>
                </c:pt>
                <c:pt idx="14">
                  <c:v>49456806.32</c:v>
                </c:pt>
                <c:pt idx="15">
                  <c:v>51104741.479999997</c:v>
                </c:pt>
                <c:pt idx="16">
                  <c:v>52752676.640000001</c:v>
                </c:pt>
                <c:pt idx="17">
                  <c:v>54400611.799999997</c:v>
                </c:pt>
                <c:pt idx="18">
                  <c:v>63075000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'Financial Proj'!$A$93</c:f>
              <c:strCache>
                <c:ptCount val="1"/>
                <c:pt idx="0">
                  <c:v>Actual Expenditure</c:v>
                </c:pt>
              </c:strCache>
            </c:strRef>
          </c:tx>
          <c:marker>
            <c:symbol val="triangle"/>
            <c:size val="3"/>
          </c:marker>
          <c:cat>
            <c:strRef>
              <c:f>'Financial Proj'!$B$90:$AC$90</c:f>
              <c:strCache>
                <c:ptCount val="19"/>
                <c:pt idx="1">
                  <c:v>1/2015</c:v>
                </c:pt>
                <c:pt idx="2">
                  <c:v>4/2015</c:v>
                </c:pt>
                <c:pt idx="3">
                  <c:v>7/2015</c:v>
                </c:pt>
                <c:pt idx="4">
                  <c:v>10/2015</c:v>
                </c:pt>
                <c:pt idx="5">
                  <c:v>1/2016</c:v>
                </c:pt>
                <c:pt idx="6">
                  <c:v>4/2016</c:v>
                </c:pt>
                <c:pt idx="7">
                  <c:v>7/2016</c:v>
                </c:pt>
                <c:pt idx="8">
                  <c:v>10/2016</c:v>
                </c:pt>
                <c:pt idx="9">
                  <c:v>1/2017</c:v>
                </c:pt>
                <c:pt idx="10">
                  <c:v>4/2017</c:v>
                </c:pt>
                <c:pt idx="11">
                  <c:v>7/2017</c:v>
                </c:pt>
                <c:pt idx="12">
                  <c:v>10/2017</c:v>
                </c:pt>
                <c:pt idx="13">
                  <c:v>1/2018</c:v>
                </c:pt>
                <c:pt idx="14">
                  <c:v>4/2018</c:v>
                </c:pt>
                <c:pt idx="15">
                  <c:v>7/2018</c:v>
                </c:pt>
                <c:pt idx="16">
                  <c:v>10/2018</c:v>
                </c:pt>
                <c:pt idx="17">
                  <c:v>1/2019</c:v>
                </c:pt>
                <c:pt idx="18">
                  <c:v>04/2019</c:v>
                </c:pt>
              </c:strCache>
            </c:strRef>
          </c:cat>
          <c:val>
            <c:numRef>
              <c:f>'Financial Proj'!$B$93:$AC$93</c:f>
              <c:numCache>
                <c:formatCode>"$"#,##0</c:formatCode>
                <c:ptCount val="2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564286.16</c:v>
                </c:pt>
                <c:pt idx="4">
                  <c:v>1128572.1600000001</c:v>
                </c:pt>
                <c:pt idx="5">
                  <c:v>0</c:v>
                </c:pt>
                <c:pt idx="6">
                  <c:v>4972458.6300000008</c:v>
                </c:pt>
                <c:pt idx="7">
                  <c:v>8672198.9600000009</c:v>
                </c:pt>
                <c:pt idx="8">
                  <c:v>19179758.990000002</c:v>
                </c:pt>
                <c:pt idx="9">
                  <c:v>29738600.100000001</c:v>
                </c:pt>
                <c:pt idx="10">
                  <c:v>41906758.960000001</c:v>
                </c:pt>
                <c:pt idx="11">
                  <c:v>44745208.899999999</c:v>
                </c:pt>
                <c:pt idx="12">
                  <c:v>48738924.589999996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7960704"/>
        <c:axId val="97962240"/>
      </c:lineChart>
      <c:catAx>
        <c:axId val="97960704"/>
        <c:scaling>
          <c:orientation val="minMax"/>
        </c:scaling>
        <c:delete val="0"/>
        <c:axPos val="b"/>
        <c:numFmt formatCode="@" sourceLinked="1"/>
        <c:majorTickMark val="none"/>
        <c:minorTickMark val="none"/>
        <c:tickLblPos val="nextTo"/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97962240"/>
        <c:crosses val="autoZero"/>
        <c:auto val="1"/>
        <c:lblAlgn val="ctr"/>
        <c:lblOffset val="100"/>
        <c:tickLblSkip val="2"/>
        <c:noMultiLvlLbl val="0"/>
      </c:catAx>
      <c:valAx>
        <c:axId val="97962240"/>
        <c:scaling>
          <c:orientation val="minMax"/>
        </c:scaling>
        <c:delete val="0"/>
        <c:axPos val="l"/>
        <c:majorGridlines/>
        <c:numFmt formatCode="&quot;$&quot;#,##0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97960704"/>
        <c:crosses val="autoZero"/>
        <c:crossBetween val="between"/>
        <c:dispUnits>
          <c:builtInUnit val="millions"/>
          <c:dispUnitsLbl>
            <c:layout>
              <c:manualLayout>
                <c:xMode val="edge"/>
                <c:yMode val="edge"/>
                <c:x val="2.3001297106776918E-3"/>
                <c:y val="0.44471374671916009"/>
              </c:manualLayout>
            </c:layout>
            <c:txPr>
              <a:bodyPr rot="-5400000" vert="horz"/>
              <a:lstStyle/>
              <a:p>
                <a:pPr algn="ctr"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</c:dispUnitsLbl>
        </c:dispUnits>
      </c:valAx>
    </c:plotArea>
    <c:legend>
      <c:legendPos val="r"/>
      <c:layout>
        <c:manualLayout>
          <c:xMode val="edge"/>
          <c:yMode val="edge"/>
          <c:x val="0.77871692558700434"/>
          <c:y val="0.35156332020997377"/>
          <c:w val="0.20777044761296726"/>
          <c:h val="0.2916674868766404"/>
        </c:manualLayout>
      </c:layout>
      <c:overlay val="0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056" l="0.70000000000000051" r="0.70000000000000051" t="0.75000000000000056" header="0.30000000000000027" footer="0.30000000000000027"/>
    <c:pageSetup/>
  </c:printSettings>
  <c:userShapes r:id="rId2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1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[Grantee] Disaster Recovery Program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1200" b="0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New Housing Construction Accomplishments</a:t>
            </a:r>
            <a:r>
              <a:rPr lang="en-US" sz="12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 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1885608048993877"/>
          <c:y val="0.20044291338582693"/>
          <c:w val="0.66450040099154284"/>
          <c:h val="0.65005495406824165"/>
        </c:manualLayout>
      </c:layout>
      <c:lineChart>
        <c:grouping val="standard"/>
        <c:varyColors val="0"/>
        <c:ser>
          <c:idx val="0"/>
          <c:order val="0"/>
          <c:tx>
            <c:strRef>
              <c:f>'Performance Proj'!$A$4</c:f>
              <c:strCache>
                <c:ptCount val="1"/>
                <c:pt idx="0">
                  <c:v>Projected Units</c:v>
                </c:pt>
              </c:strCache>
            </c:strRef>
          </c:tx>
          <c:marker>
            <c:symbol val="diamond"/>
            <c:size val="4"/>
          </c:marker>
          <c:cat>
            <c:multiLvlStrRef>
              <c:f>'Performance Proj'!$B$3:$AC$3</c:f>
            </c:multiLvlStrRef>
          </c:cat>
          <c:val>
            <c:numRef>
              <c:f>'Performance Proj'!$B$4:$AC$4</c:f>
            </c:numRef>
          </c:val>
          <c:smooth val="0"/>
        </c:ser>
        <c:ser>
          <c:idx val="2"/>
          <c:order val="1"/>
          <c:tx>
            <c:strRef>
              <c:f>'Performance Proj'!$A$6</c:f>
              <c:strCache>
                <c:ptCount val="1"/>
                <c:pt idx="0">
                  <c:v>Actual Units</c:v>
                </c:pt>
              </c:strCache>
            </c:strRef>
          </c:tx>
          <c:marker>
            <c:symbol val="triangle"/>
            <c:size val="4"/>
          </c:marker>
          <c:cat>
            <c:multiLvlStrRef>
              <c:f>'Performance Proj'!$B$3:$AC$3</c:f>
            </c:multiLvlStrRef>
          </c:cat>
          <c:val>
            <c:numRef>
              <c:f>'Performance Proj'!$B$6:$AC$6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8064640"/>
        <c:axId val="98070528"/>
      </c:lineChart>
      <c:catAx>
        <c:axId val="98064640"/>
        <c:scaling>
          <c:orientation val="minMax"/>
        </c:scaling>
        <c:delete val="0"/>
        <c:axPos val="b"/>
        <c:numFmt formatCode="@" sourceLinked="1"/>
        <c:majorTickMark val="none"/>
        <c:minorTickMark val="none"/>
        <c:tickLblPos val="nextTo"/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98070528"/>
        <c:crosses val="autoZero"/>
        <c:auto val="1"/>
        <c:lblAlgn val="ctr"/>
        <c:lblOffset val="100"/>
        <c:tickLblSkip val="4"/>
        <c:noMultiLvlLbl val="0"/>
      </c:catAx>
      <c:valAx>
        <c:axId val="9807052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Housing Units</a:t>
                </a:r>
              </a:p>
            </c:rich>
          </c:tx>
          <c:layout>
            <c:manualLayout>
              <c:xMode val="edge"/>
              <c:yMode val="edge"/>
              <c:x val="1.6562408865558473E-2"/>
              <c:y val="0.39063538932633418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9806464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1250145815106434"/>
          <c:y val="0.37239665354330709"/>
          <c:w val="0.17534758675998829"/>
          <c:h val="0.24479221347331581"/>
        </c:manualLayout>
      </c:layout>
      <c:overlay val="0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056" l="0.70000000000000051" r="0.70000000000000051" t="0.75000000000000056" header="0.30000000000000027" footer="0.30000000000000027"/>
    <c:pageSetup/>
  </c:printSettings>
  <c:userShapes r:id="rId2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1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[Grantee] Disaster Recovery Program </a:t>
            </a:r>
            <a:r>
              <a:rPr lang="en-US" sz="1200" b="0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Homeownership Assistance Accomplishments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258005249343831"/>
          <c:y val="0.19697069116360455"/>
          <c:w val="0.67607447506561735"/>
          <c:h val="0.60838828740157536"/>
        </c:manualLayout>
      </c:layout>
      <c:lineChart>
        <c:grouping val="standard"/>
        <c:varyColors val="0"/>
        <c:ser>
          <c:idx val="0"/>
          <c:order val="0"/>
          <c:tx>
            <c:strRef>
              <c:f>'Performance Proj'!$A$33</c:f>
              <c:strCache>
                <c:ptCount val="1"/>
                <c:pt idx="0">
                  <c:v>Projected Units</c:v>
                </c:pt>
              </c:strCache>
            </c:strRef>
          </c:tx>
          <c:marker>
            <c:symbol val="diamond"/>
            <c:size val="4"/>
          </c:marker>
          <c:cat>
            <c:multiLvlStrRef>
              <c:f>'Performance Proj'!$B$32:$AA$32</c:f>
            </c:multiLvlStrRef>
          </c:cat>
          <c:val>
            <c:numRef>
              <c:f>'Performance Proj'!$B$33:$AA$33</c:f>
            </c:numRef>
          </c:val>
          <c:smooth val="0"/>
        </c:ser>
        <c:ser>
          <c:idx val="2"/>
          <c:order val="1"/>
          <c:tx>
            <c:strRef>
              <c:f>'Performance Proj'!$A$35</c:f>
              <c:strCache>
                <c:ptCount val="1"/>
                <c:pt idx="0">
                  <c:v>Actual Units</c:v>
                </c:pt>
              </c:strCache>
            </c:strRef>
          </c:tx>
          <c:marker>
            <c:symbol val="triangle"/>
            <c:size val="4"/>
          </c:marker>
          <c:cat>
            <c:multiLvlStrRef>
              <c:f>'Performance Proj'!$B$32:$AA$32</c:f>
            </c:multiLvlStrRef>
          </c:cat>
          <c:val>
            <c:numRef>
              <c:f>'Performance Proj'!$B$35:$AA$35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8113792"/>
        <c:axId val="98115584"/>
      </c:lineChart>
      <c:catAx>
        <c:axId val="98113792"/>
        <c:scaling>
          <c:orientation val="minMax"/>
        </c:scaling>
        <c:delete val="0"/>
        <c:axPos val="b"/>
        <c:numFmt formatCode="@" sourceLinked="1"/>
        <c:majorTickMark val="none"/>
        <c:minorTickMark val="none"/>
        <c:tickLblPos val="nextTo"/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98115584"/>
        <c:crosses val="autoZero"/>
        <c:auto val="1"/>
        <c:lblAlgn val="ctr"/>
        <c:lblOffset val="100"/>
        <c:tickLblSkip val="2"/>
        <c:noMultiLvlLbl val="0"/>
      </c:catAx>
      <c:valAx>
        <c:axId val="9811558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Housing Units</a:t>
                </a:r>
              </a:p>
            </c:rich>
          </c:tx>
          <c:layout>
            <c:manualLayout>
              <c:xMode val="edge"/>
              <c:yMode val="edge"/>
              <c:x val="1.5254447360746572E-2"/>
              <c:y val="0.39063538932633418"/>
            </c:manualLayout>
          </c:layout>
          <c:overlay val="0"/>
        </c:title>
        <c:numFmt formatCode="#,##0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9811379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1250145815106434"/>
          <c:y val="0.37500082020997377"/>
          <c:w val="0.17534758675998829"/>
          <c:h val="0.24479221347331576"/>
        </c:manualLayout>
      </c:layout>
      <c:overlay val="0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056" l="0.70000000000000051" r="0.70000000000000051" t="0.75000000000000056" header="0.30000000000000027" footer="0.30000000000000027"/>
    <c:pageSetup/>
  </c:printSettings>
  <c:userShapes r:id="rId2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1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[Grantee] Disaster Recovery Program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1200" b="0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Residential Rehab &amp; Reconstruction Accomplishments</a:t>
            </a:r>
            <a:endParaRPr lang="en-US" sz="1200" b="1" i="0" u="none" strike="noStrike" baseline="0">
              <a:solidFill>
                <a:srgbClr val="000000"/>
              </a:solidFill>
              <a:latin typeface="Calibri"/>
              <a:cs typeface="Calibri"/>
            </a:endParaRP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 sz="1200" b="1" i="0" u="none" strike="noStrike" baseline="0">
              <a:solidFill>
                <a:srgbClr val="000000"/>
              </a:solidFill>
              <a:latin typeface="Calibri"/>
              <a:cs typeface="Calibri"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2348571011956838"/>
          <c:y val="0.21433180227471565"/>
          <c:w val="0.67375966025080281"/>
          <c:h val="0.59449939851268596"/>
        </c:manualLayout>
      </c:layout>
      <c:lineChart>
        <c:grouping val="standard"/>
        <c:varyColors val="0"/>
        <c:ser>
          <c:idx val="0"/>
          <c:order val="0"/>
          <c:tx>
            <c:strRef>
              <c:f>'Performance Proj'!$A$63</c:f>
              <c:strCache>
                <c:ptCount val="1"/>
                <c:pt idx="0">
                  <c:v>Projected Units</c:v>
                </c:pt>
              </c:strCache>
            </c:strRef>
          </c:tx>
          <c:marker>
            <c:symbol val="diamond"/>
            <c:size val="4"/>
          </c:marker>
          <c:cat>
            <c:strRef>
              <c:f>'Performance Proj'!$B$62:$AC$62</c:f>
              <c:strCache>
                <c:ptCount val="19"/>
                <c:pt idx="1">
                  <c:v>1/2015</c:v>
                </c:pt>
                <c:pt idx="2">
                  <c:v>4/2015</c:v>
                </c:pt>
                <c:pt idx="3">
                  <c:v>7/2015</c:v>
                </c:pt>
                <c:pt idx="4">
                  <c:v>10/2015</c:v>
                </c:pt>
                <c:pt idx="5">
                  <c:v>1/2016</c:v>
                </c:pt>
                <c:pt idx="6">
                  <c:v>4/2016</c:v>
                </c:pt>
                <c:pt idx="7">
                  <c:v>7/2016</c:v>
                </c:pt>
                <c:pt idx="8">
                  <c:v>10/2016</c:v>
                </c:pt>
                <c:pt idx="9">
                  <c:v>1/2017</c:v>
                </c:pt>
                <c:pt idx="10">
                  <c:v>4/2017</c:v>
                </c:pt>
                <c:pt idx="11">
                  <c:v>7/2017</c:v>
                </c:pt>
                <c:pt idx="12">
                  <c:v>10/2017</c:v>
                </c:pt>
                <c:pt idx="13">
                  <c:v>1/2018</c:v>
                </c:pt>
                <c:pt idx="14">
                  <c:v>4/2018</c:v>
                </c:pt>
                <c:pt idx="15">
                  <c:v>7/2018</c:v>
                </c:pt>
                <c:pt idx="16">
                  <c:v>10/2018</c:v>
                </c:pt>
                <c:pt idx="17">
                  <c:v>1/2019</c:v>
                </c:pt>
                <c:pt idx="18">
                  <c:v>4/2019</c:v>
                </c:pt>
              </c:strCache>
            </c:strRef>
          </c:cat>
          <c:val>
            <c:numRef>
              <c:f>'Performance Proj'!$B$63:$AC$63</c:f>
              <c:numCache>
                <c:formatCode>#,##0</c:formatCode>
                <c:ptCount val="2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51</c:v>
                </c:pt>
                <c:pt idx="11">
                  <c:v>51</c:v>
                </c:pt>
                <c:pt idx="12">
                  <c:v>51</c:v>
                </c:pt>
                <c:pt idx="13">
                  <c:v>51</c:v>
                </c:pt>
                <c:pt idx="14">
                  <c:v>51</c:v>
                </c:pt>
                <c:pt idx="15">
                  <c:v>51</c:v>
                </c:pt>
                <c:pt idx="16">
                  <c:v>51</c:v>
                </c:pt>
                <c:pt idx="17">
                  <c:v>51</c:v>
                </c:pt>
                <c:pt idx="18">
                  <c:v>51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'Performance Proj'!$A$65</c:f>
              <c:strCache>
                <c:ptCount val="1"/>
                <c:pt idx="0">
                  <c:v>Actual Units</c:v>
                </c:pt>
              </c:strCache>
            </c:strRef>
          </c:tx>
          <c:marker>
            <c:symbol val="triangle"/>
            <c:size val="4"/>
          </c:marker>
          <c:cat>
            <c:strRef>
              <c:f>'Performance Proj'!$B$62:$AC$62</c:f>
              <c:strCache>
                <c:ptCount val="19"/>
                <c:pt idx="1">
                  <c:v>1/2015</c:v>
                </c:pt>
                <c:pt idx="2">
                  <c:v>4/2015</c:v>
                </c:pt>
                <c:pt idx="3">
                  <c:v>7/2015</c:v>
                </c:pt>
                <c:pt idx="4">
                  <c:v>10/2015</c:v>
                </c:pt>
                <c:pt idx="5">
                  <c:v>1/2016</c:v>
                </c:pt>
                <c:pt idx="6">
                  <c:v>4/2016</c:v>
                </c:pt>
                <c:pt idx="7">
                  <c:v>7/2016</c:v>
                </c:pt>
                <c:pt idx="8">
                  <c:v>10/2016</c:v>
                </c:pt>
                <c:pt idx="9">
                  <c:v>1/2017</c:v>
                </c:pt>
                <c:pt idx="10">
                  <c:v>4/2017</c:v>
                </c:pt>
                <c:pt idx="11">
                  <c:v>7/2017</c:v>
                </c:pt>
                <c:pt idx="12">
                  <c:v>10/2017</c:v>
                </c:pt>
                <c:pt idx="13">
                  <c:v>1/2018</c:v>
                </c:pt>
                <c:pt idx="14">
                  <c:v>4/2018</c:v>
                </c:pt>
                <c:pt idx="15">
                  <c:v>7/2018</c:v>
                </c:pt>
                <c:pt idx="16">
                  <c:v>10/2018</c:v>
                </c:pt>
                <c:pt idx="17">
                  <c:v>1/2019</c:v>
                </c:pt>
                <c:pt idx="18">
                  <c:v>4/2019</c:v>
                </c:pt>
              </c:strCache>
            </c:strRef>
          </c:cat>
          <c:val>
            <c:numRef>
              <c:f>'Performance Proj'!$B$65:$AC$65</c:f>
              <c:numCache>
                <c:formatCode>General</c:formatCode>
                <c:ptCount val="28"/>
                <c:pt idx="0" formatCode="#,##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51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8178560"/>
        <c:axId val="98180096"/>
      </c:lineChart>
      <c:catAx>
        <c:axId val="98178560"/>
        <c:scaling>
          <c:orientation val="minMax"/>
        </c:scaling>
        <c:delete val="0"/>
        <c:axPos val="b"/>
        <c:numFmt formatCode="@" sourceLinked="1"/>
        <c:majorTickMark val="none"/>
        <c:minorTickMark val="none"/>
        <c:tickLblPos val="nextTo"/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98180096"/>
        <c:crosses val="autoZero"/>
        <c:auto val="1"/>
        <c:lblAlgn val="ctr"/>
        <c:lblOffset val="100"/>
        <c:tickLblSkip val="2"/>
        <c:noMultiLvlLbl val="0"/>
      </c:catAx>
      <c:valAx>
        <c:axId val="9818009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Housing Units</a:t>
                </a:r>
              </a:p>
            </c:rich>
          </c:tx>
          <c:layout>
            <c:manualLayout>
              <c:xMode val="edge"/>
              <c:yMode val="edge"/>
              <c:x val="1.2939632545931758E-2"/>
              <c:y val="0.35244094488188976"/>
            </c:manualLayout>
          </c:layout>
          <c:overlay val="0"/>
        </c:title>
        <c:numFmt formatCode="#,##0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9817856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1076534703995329"/>
          <c:y val="0.37239665354330709"/>
          <c:w val="0.17534758675998829"/>
          <c:h val="0.24479221347331581"/>
        </c:manualLayout>
      </c:layout>
      <c:overlay val="0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056" l="0.70000000000000051" r="0.70000000000000051" t="0.75000000000000056" header="0.30000000000000027" footer="0.30000000000000027"/>
    <c:pageSetup/>
  </c:printSettings>
  <c:userShapes r:id="rId2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1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[Grantee] Disaster Recovery Program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1200" b="0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Public Facilities Accomplishments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2811533974919814"/>
          <c:y val="0.19697069116360455"/>
          <c:w val="0.67375966025080303"/>
          <c:h val="0.51116606517935226"/>
        </c:manualLayout>
      </c:layout>
      <c:lineChart>
        <c:grouping val="standard"/>
        <c:varyColors val="0"/>
        <c:ser>
          <c:idx val="0"/>
          <c:order val="0"/>
          <c:tx>
            <c:strRef>
              <c:f>'Performance Proj'!$A$93</c:f>
              <c:strCache>
                <c:ptCount val="1"/>
                <c:pt idx="0">
                  <c:v>Projected Facilities</c:v>
                </c:pt>
              </c:strCache>
            </c:strRef>
          </c:tx>
          <c:marker>
            <c:symbol val="diamond"/>
            <c:size val="4"/>
          </c:marker>
          <c:cat>
            <c:multiLvlStrRef>
              <c:f>'Performance Proj'!$B$92:$AC$92</c:f>
            </c:multiLvlStrRef>
          </c:cat>
          <c:val>
            <c:numRef>
              <c:f>'Performance Proj'!$B$93:$AC$93</c:f>
            </c:numRef>
          </c:val>
          <c:smooth val="0"/>
        </c:ser>
        <c:ser>
          <c:idx val="2"/>
          <c:order val="1"/>
          <c:tx>
            <c:strRef>
              <c:f>'Performance Proj'!$A$95</c:f>
              <c:strCache>
                <c:ptCount val="1"/>
                <c:pt idx="0">
                  <c:v>Actual Facilities</c:v>
                </c:pt>
              </c:strCache>
            </c:strRef>
          </c:tx>
          <c:marker>
            <c:symbol val="triangle"/>
            <c:size val="4"/>
          </c:marker>
          <c:cat>
            <c:multiLvlStrRef>
              <c:f>'Performance Proj'!$B$92:$AC$92</c:f>
            </c:multiLvlStrRef>
          </c:cat>
          <c:val>
            <c:numRef>
              <c:f>'Performance Proj'!$B$95:$AC$95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8212096"/>
        <c:axId val="98230272"/>
      </c:lineChart>
      <c:catAx>
        <c:axId val="98212096"/>
        <c:scaling>
          <c:orientation val="minMax"/>
        </c:scaling>
        <c:delete val="0"/>
        <c:axPos val="b"/>
        <c:numFmt formatCode="@" sourceLinked="1"/>
        <c:majorTickMark val="none"/>
        <c:minorTickMark val="none"/>
        <c:tickLblPos val="nextTo"/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98230272"/>
        <c:crosses val="autoZero"/>
        <c:auto val="1"/>
        <c:lblAlgn val="ctr"/>
        <c:lblOffset val="100"/>
        <c:tickLblSkip val="2"/>
        <c:noMultiLvlLbl val="0"/>
      </c:catAx>
      <c:valAx>
        <c:axId val="9823027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Public Facilities</a:t>
                </a:r>
              </a:p>
            </c:rich>
          </c:tx>
          <c:layout>
            <c:manualLayout>
              <c:xMode val="edge"/>
              <c:yMode val="edge"/>
              <c:x val="1.2939632545931758E-2"/>
              <c:y val="0.26952455161854766"/>
            </c:manualLayout>
          </c:layout>
          <c:overlay val="0"/>
        </c:title>
        <c:numFmt formatCode="#,##0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9821209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1250145815106434"/>
          <c:y val="0.26041721347331581"/>
          <c:w val="0.17534758675998829"/>
          <c:h val="0.24479221347331581"/>
        </c:manualLayout>
      </c:layout>
      <c:overlay val="0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056" l="0.70000000000000051" r="0.70000000000000051" t="0.75000000000000056" header="0.30000000000000027" footer="0.30000000000000027"/>
    <c:pageSetup/>
  </c:printSettings>
  <c:userShapes r:id="rId2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1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[Grantee] Disaster Recovery Program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1200" b="0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Economic Development Accomplishments</a:t>
            </a:r>
            <a:endParaRPr lang="en-US" sz="1200" b="1" i="0" u="none" strike="noStrike" baseline="0">
              <a:solidFill>
                <a:srgbClr val="000000"/>
              </a:solidFill>
              <a:latin typeface="Calibri"/>
              <a:cs typeface="Calibri"/>
            </a:endParaRP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 sz="1200" b="1" i="0" u="none" strike="noStrike" baseline="0">
              <a:solidFill>
                <a:srgbClr val="000000"/>
              </a:solidFill>
              <a:latin typeface="Calibri"/>
              <a:cs typeface="Calibri"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274496937882771"/>
          <c:y val="0.19697069116360455"/>
          <c:w val="0.68764854913969142"/>
          <c:h val="0.57713828740157513"/>
        </c:manualLayout>
      </c:layout>
      <c:lineChart>
        <c:grouping val="standard"/>
        <c:varyColors val="0"/>
        <c:ser>
          <c:idx val="0"/>
          <c:order val="0"/>
          <c:tx>
            <c:strRef>
              <c:f>'Performance Proj'!$A$135</c:f>
              <c:strCache>
                <c:ptCount val="1"/>
                <c:pt idx="0">
                  <c:v>Projected Jobs</c:v>
                </c:pt>
              </c:strCache>
            </c:strRef>
          </c:tx>
          <c:marker>
            <c:symbol val="diamond"/>
            <c:size val="2"/>
          </c:marker>
          <c:cat>
            <c:multiLvlStrRef>
              <c:f>'Performance Proj'!$B$134:$AC$134</c:f>
            </c:multiLvlStrRef>
          </c:cat>
          <c:val>
            <c:numRef>
              <c:f>'Performance Proj'!$B$135:$AC$135</c:f>
            </c:numRef>
          </c:val>
          <c:smooth val="0"/>
        </c:ser>
        <c:ser>
          <c:idx val="2"/>
          <c:order val="1"/>
          <c:tx>
            <c:strRef>
              <c:f>'Performance Proj'!$A$137</c:f>
              <c:strCache>
                <c:ptCount val="1"/>
                <c:pt idx="0">
                  <c:v>Actual Jobs</c:v>
                </c:pt>
              </c:strCache>
            </c:strRef>
          </c:tx>
          <c:marker>
            <c:symbol val="triangle"/>
            <c:size val="2"/>
          </c:marker>
          <c:cat>
            <c:multiLvlStrRef>
              <c:f>'Performance Proj'!$B$134:$AC$134</c:f>
            </c:multiLvlStrRef>
          </c:cat>
          <c:val>
            <c:numRef>
              <c:f>'Performance Proj'!$B$137:$AC$137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7683328"/>
        <c:axId val="97684864"/>
      </c:lineChart>
      <c:catAx>
        <c:axId val="97683328"/>
        <c:scaling>
          <c:orientation val="minMax"/>
        </c:scaling>
        <c:delete val="0"/>
        <c:axPos val="b"/>
        <c:numFmt formatCode="@" sourceLinked="1"/>
        <c:majorTickMark val="none"/>
        <c:minorTickMark val="none"/>
        <c:tickLblPos val="nextTo"/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97684864"/>
        <c:crosses val="autoZero"/>
        <c:auto val="1"/>
        <c:lblAlgn val="ctr"/>
        <c:lblOffset val="100"/>
        <c:tickLblSkip val="2"/>
        <c:noMultiLvlLbl val="0"/>
      </c:catAx>
      <c:valAx>
        <c:axId val="9768486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Jobs Created/Retained</a:t>
                </a:r>
              </a:p>
            </c:rich>
          </c:tx>
          <c:layout>
            <c:manualLayout>
              <c:xMode val="edge"/>
              <c:yMode val="edge"/>
              <c:x val="1.5092592592592591E-2"/>
              <c:y val="0.32657288932633421"/>
            </c:manualLayout>
          </c:layout>
          <c:overlay val="0"/>
        </c:title>
        <c:numFmt formatCode="#,##0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9768332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2639034703995329"/>
          <c:y val="0.38281359361329836"/>
          <c:w val="0.15798629337999415"/>
          <c:h val="0.25520888013998244"/>
        </c:manualLayout>
      </c:layout>
      <c:overlay val="0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056" l="0.70000000000000051" r="0.70000000000000051" t="0.75000000000000056" header="0.30000000000000027" footer="0.30000000000000027"/>
    <c:pageSetup/>
  </c:printSettings>
  <c:userShapes r:id="rId2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1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[Grantee] Disaster Recovery Program</a:t>
            </a:r>
            <a:r>
              <a:rPr lang="en-US" sz="1200" b="0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  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1200" b="0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Public Infrastructure Accomplishments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5126348789734637"/>
          <c:y val="0.19697069116360455"/>
          <c:w val="0.62746336395450553"/>
          <c:h val="0.552832731846019"/>
        </c:manualLayout>
      </c:layout>
      <c:lineChart>
        <c:grouping val="standard"/>
        <c:varyColors val="0"/>
        <c:ser>
          <c:idx val="0"/>
          <c:order val="0"/>
          <c:tx>
            <c:strRef>
              <c:f>'Performance Proj'!$A$169</c:f>
              <c:strCache>
                <c:ptCount val="1"/>
                <c:pt idx="0">
                  <c:v>Projected Linear Feet of Public Improvements</c:v>
                </c:pt>
              </c:strCache>
            </c:strRef>
          </c:tx>
          <c:marker>
            <c:symbol val="diamond"/>
            <c:size val="4"/>
          </c:marker>
          <c:cat>
            <c:strRef>
              <c:f>'Performance Proj'!$B$168:$AC$168</c:f>
              <c:strCache>
                <c:ptCount val="19"/>
                <c:pt idx="1">
                  <c:v>1/2015</c:v>
                </c:pt>
                <c:pt idx="2">
                  <c:v>4/2015</c:v>
                </c:pt>
                <c:pt idx="3">
                  <c:v>7/2015</c:v>
                </c:pt>
                <c:pt idx="4">
                  <c:v>10/2015</c:v>
                </c:pt>
                <c:pt idx="5">
                  <c:v>1/2016</c:v>
                </c:pt>
                <c:pt idx="6">
                  <c:v>4/2016</c:v>
                </c:pt>
                <c:pt idx="7">
                  <c:v>7/2016</c:v>
                </c:pt>
                <c:pt idx="8">
                  <c:v>10/2016</c:v>
                </c:pt>
                <c:pt idx="9">
                  <c:v>1/2017</c:v>
                </c:pt>
                <c:pt idx="10">
                  <c:v>4/2017</c:v>
                </c:pt>
                <c:pt idx="11">
                  <c:v>7/2017</c:v>
                </c:pt>
                <c:pt idx="12">
                  <c:v>10/2017</c:v>
                </c:pt>
                <c:pt idx="13">
                  <c:v>1/2018</c:v>
                </c:pt>
                <c:pt idx="14">
                  <c:v>4/2018</c:v>
                </c:pt>
                <c:pt idx="15">
                  <c:v>7/2018</c:v>
                </c:pt>
                <c:pt idx="16">
                  <c:v>10/2018</c:v>
                </c:pt>
                <c:pt idx="17">
                  <c:v>1/2019</c:v>
                </c:pt>
                <c:pt idx="18">
                  <c:v>4/2019</c:v>
                </c:pt>
              </c:strCache>
            </c:strRef>
          </c:cat>
          <c:val>
            <c:numRef>
              <c:f>'Performance Proj'!$B$169:$AC$169</c:f>
              <c:numCache>
                <c:formatCode>#,##0</c:formatCode>
                <c:ptCount val="2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 formatCode="_(* #,##0_);_(* \(#,##0\);_(* &quot;-&quot;??_);_(@_)">
                  <c:v>1700</c:v>
                </c:pt>
                <c:pt idx="6" formatCode="_(* #,##0_);_(* \(#,##0\);_(* &quot;-&quot;??_);_(@_)">
                  <c:v>3200</c:v>
                </c:pt>
                <c:pt idx="7" formatCode="_(* #,##0_);_(* \(#,##0\);_(* &quot;-&quot;??_);_(@_)">
                  <c:v>5200</c:v>
                </c:pt>
                <c:pt idx="8" formatCode="_(* #,##0_);_(* \(#,##0\);_(* &quot;-&quot;??_);_(@_)">
                  <c:v>7200</c:v>
                </c:pt>
                <c:pt idx="9" formatCode="_(* #,##0_);_(* \(#,##0\);_(* &quot;-&quot;??_);_(@_)">
                  <c:v>9700</c:v>
                </c:pt>
                <c:pt idx="10" formatCode="_(* #,##0_);_(* \(#,##0\);_(* &quot;-&quot;??_);_(@_)">
                  <c:v>12200</c:v>
                </c:pt>
                <c:pt idx="11" formatCode="_(* #,##0_);_(* \(#,##0\);_(* &quot;-&quot;??_);_(@_)">
                  <c:v>14254</c:v>
                </c:pt>
                <c:pt idx="12" formatCode="_(* #,##0_);_(* \(#,##0\);_(* &quot;-&quot;??_);_(@_)">
                  <c:v>14254</c:v>
                </c:pt>
                <c:pt idx="13" formatCode="_(* #,##0_);_(* \(#,##0\);_(* &quot;-&quot;??_);_(@_)">
                  <c:v>32954</c:v>
                </c:pt>
                <c:pt idx="14" formatCode="_(* #,##0_);_(* \(#,##0\);_(* &quot;-&quot;??_);_(@_)">
                  <c:v>35454</c:v>
                </c:pt>
                <c:pt idx="15" formatCode="_(* #,##0_);_(* \(#,##0\);_(* &quot;-&quot;??_);_(@_)">
                  <c:v>37454</c:v>
                </c:pt>
                <c:pt idx="16" formatCode="_(* #,##0_);_(* \(#,##0\);_(* &quot;-&quot;??_);_(@_)">
                  <c:v>39954</c:v>
                </c:pt>
                <c:pt idx="17" formatCode="_(* #,##0_);_(* \(#,##0\);_(* &quot;-&quot;??_);_(@_)">
                  <c:v>40954</c:v>
                </c:pt>
                <c:pt idx="18" formatCode="_(* #,##0_);_(* \(#,##0\);_(* &quot;-&quot;??_);_(@_)">
                  <c:v>41354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'Performance Proj'!$A$171</c:f>
              <c:strCache>
                <c:ptCount val="1"/>
                <c:pt idx="0">
                  <c:v>Actual Linear Feet of Public Improvements</c:v>
                </c:pt>
              </c:strCache>
            </c:strRef>
          </c:tx>
          <c:marker>
            <c:symbol val="triangle"/>
            <c:size val="4"/>
          </c:marker>
          <c:cat>
            <c:strRef>
              <c:f>'Performance Proj'!$B$168:$AC$168</c:f>
              <c:strCache>
                <c:ptCount val="19"/>
                <c:pt idx="1">
                  <c:v>1/2015</c:v>
                </c:pt>
                <c:pt idx="2">
                  <c:v>4/2015</c:v>
                </c:pt>
                <c:pt idx="3">
                  <c:v>7/2015</c:v>
                </c:pt>
                <c:pt idx="4">
                  <c:v>10/2015</c:v>
                </c:pt>
                <c:pt idx="5">
                  <c:v>1/2016</c:v>
                </c:pt>
                <c:pt idx="6">
                  <c:v>4/2016</c:v>
                </c:pt>
                <c:pt idx="7">
                  <c:v>7/2016</c:v>
                </c:pt>
                <c:pt idx="8">
                  <c:v>10/2016</c:v>
                </c:pt>
                <c:pt idx="9">
                  <c:v>1/2017</c:v>
                </c:pt>
                <c:pt idx="10">
                  <c:v>4/2017</c:v>
                </c:pt>
                <c:pt idx="11">
                  <c:v>7/2017</c:v>
                </c:pt>
                <c:pt idx="12">
                  <c:v>10/2017</c:v>
                </c:pt>
                <c:pt idx="13">
                  <c:v>1/2018</c:v>
                </c:pt>
                <c:pt idx="14">
                  <c:v>4/2018</c:v>
                </c:pt>
                <c:pt idx="15">
                  <c:v>7/2018</c:v>
                </c:pt>
                <c:pt idx="16">
                  <c:v>10/2018</c:v>
                </c:pt>
                <c:pt idx="17">
                  <c:v>1/2019</c:v>
                </c:pt>
                <c:pt idx="18">
                  <c:v>4/2019</c:v>
                </c:pt>
              </c:strCache>
            </c:strRef>
          </c:cat>
          <c:val>
            <c:numRef>
              <c:f>'Performance Proj'!$B$171:$AC$171</c:f>
              <c:numCache>
                <c:formatCode>#,##0</c:formatCode>
                <c:ptCount val="2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 formatCode="General">
                  <c:v>0</c:v>
                </c:pt>
                <c:pt idx="4" formatCode="General">
                  <c:v>0</c:v>
                </c:pt>
                <c:pt idx="5" formatCode="General">
                  <c:v>0</c:v>
                </c:pt>
                <c:pt idx="6" formatCode="General">
                  <c:v>0</c:v>
                </c:pt>
                <c:pt idx="7" formatCode="General">
                  <c:v>0</c:v>
                </c:pt>
                <c:pt idx="8" formatCode="General">
                  <c:v>0</c:v>
                </c:pt>
                <c:pt idx="9" formatCode="General">
                  <c:v>0</c:v>
                </c:pt>
                <c:pt idx="10" formatCode="General">
                  <c:v>0</c:v>
                </c:pt>
                <c:pt idx="11" formatCode="General">
                  <c:v>2054</c:v>
                </c:pt>
                <c:pt idx="12" formatCode="General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7736192"/>
        <c:axId val="97737728"/>
      </c:lineChart>
      <c:catAx>
        <c:axId val="97736192"/>
        <c:scaling>
          <c:orientation val="minMax"/>
        </c:scaling>
        <c:delete val="0"/>
        <c:axPos val="b"/>
        <c:numFmt formatCode="@" sourceLinked="1"/>
        <c:majorTickMark val="none"/>
        <c:minorTickMark val="none"/>
        <c:tickLblPos val="nextTo"/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97737728"/>
        <c:crosses val="autoZero"/>
        <c:auto val="1"/>
        <c:lblAlgn val="ctr"/>
        <c:lblOffset val="100"/>
        <c:tickLblSkip val="2"/>
        <c:noMultiLvlLbl val="0"/>
      </c:catAx>
      <c:valAx>
        <c:axId val="9773772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Linear Feet of Public Improvements</a:t>
                </a:r>
              </a:p>
            </c:rich>
          </c:tx>
          <c:layout>
            <c:manualLayout>
              <c:xMode val="edge"/>
              <c:yMode val="edge"/>
              <c:x val="8.9001895596383784E-3"/>
              <c:y val="0.19697069116360455"/>
            </c:manualLayout>
          </c:layout>
          <c:overlay val="0"/>
        </c:title>
        <c:numFmt formatCode="#,##0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9773619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8819572032662588"/>
          <c:y val="0.27864665354330709"/>
          <c:w val="0.19965314231554387"/>
          <c:h val="0.42968859361329836"/>
        </c:manualLayout>
      </c:layout>
      <c:overlay val="0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056" l="0.70000000000000051" r="0.70000000000000051" t="0.75000000000000056" header="0.30000000000000027" footer="0.30000000000000027"/>
    <c:pageSetup/>
  </c:printSettings>
  <c:userShapes r:id="rId2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6" Type="http://schemas.openxmlformats.org/officeDocument/2006/relationships/chart" Target="../charts/chart10.xml"/><Relationship Id="rId5" Type="http://schemas.openxmlformats.org/officeDocument/2006/relationships/chart" Target="../charts/chart9.xml"/><Relationship Id="rId4" Type="http://schemas.openxmlformats.org/officeDocument/2006/relationships/chart" Target="../charts/chart8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809625</xdr:colOff>
      <xdr:row>7</xdr:row>
      <xdr:rowOff>123825</xdr:rowOff>
    </xdr:from>
    <xdr:to>
      <xdr:col>5</xdr:col>
      <xdr:colOff>352425</xdr:colOff>
      <xdr:row>26</xdr:row>
      <xdr:rowOff>161925</xdr:rowOff>
    </xdr:to>
    <xdr:graphicFrame macro="">
      <xdr:nvGraphicFramePr>
        <xdr:cNvPr id="118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819150</xdr:colOff>
      <xdr:row>36</xdr:row>
      <xdr:rowOff>9525</xdr:rowOff>
    </xdr:from>
    <xdr:to>
      <xdr:col>5</xdr:col>
      <xdr:colOff>342900</xdr:colOff>
      <xdr:row>55</xdr:row>
      <xdr:rowOff>47625</xdr:rowOff>
    </xdr:to>
    <xdr:graphicFrame macro="">
      <xdr:nvGraphicFramePr>
        <xdr:cNvPr id="1190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742950</xdr:colOff>
      <xdr:row>67</xdr:row>
      <xdr:rowOff>19050</xdr:rowOff>
    </xdr:from>
    <xdr:to>
      <xdr:col>5</xdr:col>
      <xdr:colOff>266700</xdr:colOff>
      <xdr:row>86</xdr:row>
      <xdr:rowOff>57150</xdr:rowOff>
    </xdr:to>
    <xdr:graphicFrame macro="">
      <xdr:nvGraphicFramePr>
        <xdr:cNvPr id="1191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742950</xdr:colOff>
      <xdr:row>96</xdr:row>
      <xdr:rowOff>47625</xdr:rowOff>
    </xdr:from>
    <xdr:to>
      <xdr:col>5</xdr:col>
      <xdr:colOff>266700</xdr:colOff>
      <xdr:row>115</xdr:row>
      <xdr:rowOff>85725</xdr:rowOff>
    </xdr:to>
    <xdr:graphicFrame macro="">
      <xdr:nvGraphicFramePr>
        <xdr:cNvPr id="119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0.78041</cdr:x>
      <cdr:y>0.87452</cdr:y>
    </cdr:from>
    <cdr:to>
      <cdr:x>0.99135</cdr:x>
      <cdr:y>0.98698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4419601" y="3200400"/>
          <a:ext cx="1189310" cy="40957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r" defTabSz="91440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>
              <a:latin typeface="Calibri"/>
              <a:ea typeface="+mn-ea"/>
              <a:cs typeface="+mn-cs"/>
            </a:rPr>
            <a:t>Est. completion:</a:t>
          </a:r>
          <a:endParaRPr lang="en-US" sz="1000"/>
        </a:p>
        <a:p xmlns:a="http://schemas.openxmlformats.org/drawingml/2006/main">
          <a:pPr algn="r">
            <a:lnSpc>
              <a:spcPts val="1100"/>
            </a:lnSpc>
          </a:pPr>
          <a:r>
            <a:rPr lang="en-US" sz="1000"/>
            <a:t>07/2017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0.7876</cdr:x>
      <cdr:y>0.88616</cdr:y>
    </cdr:from>
    <cdr:to>
      <cdr:x>1</cdr:x>
      <cdr:y>0.99716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4505325" y="3238500"/>
          <a:ext cx="1189337" cy="40957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>
              <a:latin typeface="Calibri"/>
            </a:rPr>
            <a:t>Est. completion:</a:t>
          </a:r>
          <a:endParaRPr lang="en-US" sz="1000"/>
        </a:p>
        <a:p xmlns:a="http://schemas.openxmlformats.org/drawingml/2006/main">
          <a:pPr algn="r">
            <a:lnSpc>
              <a:spcPts val="1000"/>
            </a:lnSpc>
          </a:pPr>
          <a:r>
            <a:rPr lang="en-US" sz="1000"/>
            <a:t>02/2019</a:t>
          </a: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0.79502</cdr:x>
      <cdr:y>0.89934</cdr:y>
    </cdr:from>
    <cdr:to>
      <cdr:x>0.79502</cdr:x>
      <cdr:y>0.89983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4914900" y="3276600"/>
          <a:ext cx="1189337" cy="40957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>
              <a:latin typeface="Calibri"/>
            </a:rPr>
            <a:t>Est. completion:</a:t>
          </a:r>
          <a:endParaRPr lang="en-US" sz="1000"/>
        </a:p>
        <a:p xmlns:a="http://schemas.openxmlformats.org/drawingml/2006/main">
          <a:pPr algn="r"/>
          <a:r>
            <a:rPr lang="en-US" sz="1000"/>
            <a:t>MM/YYYY</a:t>
          </a: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0.79424</cdr:x>
      <cdr:y>0.89934</cdr:y>
    </cdr:from>
    <cdr:to>
      <cdr:x>0.79424</cdr:x>
      <cdr:y>0.89983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4600575" y="3390900"/>
          <a:ext cx="1189337" cy="40957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>
              <a:latin typeface="Calibri"/>
            </a:rPr>
            <a:t>Est. completion:</a:t>
          </a:r>
          <a:endParaRPr lang="en-US" sz="1000"/>
        </a:p>
        <a:p xmlns:a="http://schemas.openxmlformats.org/drawingml/2006/main">
          <a:pPr algn="r"/>
          <a:r>
            <a:rPr lang="en-US" sz="1000"/>
            <a:t>MM/YYYY</a:t>
          </a: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333375</xdr:colOff>
      <xdr:row>8</xdr:row>
      <xdr:rowOff>180975</xdr:rowOff>
    </xdr:from>
    <xdr:to>
      <xdr:col>2</xdr:col>
      <xdr:colOff>504825</xdr:colOff>
      <xdr:row>28</xdr:row>
      <xdr:rowOff>28575</xdr:rowOff>
    </xdr:to>
    <xdr:graphicFrame macro="">
      <xdr:nvGraphicFramePr>
        <xdr:cNvPr id="2295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733425</xdr:colOff>
      <xdr:row>38</xdr:row>
      <xdr:rowOff>133350</xdr:rowOff>
    </xdr:from>
    <xdr:to>
      <xdr:col>2</xdr:col>
      <xdr:colOff>904875</xdr:colOff>
      <xdr:row>57</xdr:row>
      <xdr:rowOff>171450</xdr:rowOff>
    </xdr:to>
    <xdr:graphicFrame macro="">
      <xdr:nvGraphicFramePr>
        <xdr:cNvPr id="2296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352425</xdr:colOff>
      <xdr:row>69</xdr:row>
      <xdr:rowOff>19050</xdr:rowOff>
    </xdr:from>
    <xdr:to>
      <xdr:col>2</xdr:col>
      <xdr:colOff>523875</xdr:colOff>
      <xdr:row>88</xdr:row>
      <xdr:rowOff>57150</xdr:rowOff>
    </xdr:to>
    <xdr:graphicFrame macro="">
      <xdr:nvGraphicFramePr>
        <xdr:cNvPr id="2297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704850</xdr:colOff>
      <xdr:row>111</xdr:row>
      <xdr:rowOff>28575</xdr:rowOff>
    </xdr:from>
    <xdr:to>
      <xdr:col>2</xdr:col>
      <xdr:colOff>876300</xdr:colOff>
      <xdr:row>130</xdr:row>
      <xdr:rowOff>66675</xdr:rowOff>
    </xdr:to>
    <xdr:graphicFrame macro="">
      <xdr:nvGraphicFramePr>
        <xdr:cNvPr id="2298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428625</xdr:colOff>
      <xdr:row>144</xdr:row>
      <xdr:rowOff>171450</xdr:rowOff>
    </xdr:from>
    <xdr:to>
      <xdr:col>2</xdr:col>
      <xdr:colOff>600075</xdr:colOff>
      <xdr:row>164</xdr:row>
      <xdr:rowOff>19050</xdr:rowOff>
    </xdr:to>
    <xdr:graphicFrame macro="">
      <xdr:nvGraphicFramePr>
        <xdr:cNvPr id="2299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533400</xdr:colOff>
      <xdr:row>184</xdr:row>
      <xdr:rowOff>19050</xdr:rowOff>
    </xdr:from>
    <xdr:to>
      <xdr:col>2</xdr:col>
      <xdr:colOff>704850</xdr:colOff>
      <xdr:row>203</xdr:row>
      <xdr:rowOff>57150</xdr:rowOff>
    </xdr:to>
    <xdr:graphicFrame macro="">
      <xdr:nvGraphicFramePr>
        <xdr:cNvPr id="2300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0.78999</cdr:x>
      <cdr:y>0.90021</cdr:y>
    </cdr:from>
    <cdr:to>
      <cdr:x>0.78999</cdr:x>
      <cdr:y>0.90142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5029200" y="3524250"/>
          <a:ext cx="1189337" cy="40957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>
              <a:latin typeface="Calibri"/>
            </a:rPr>
            <a:t>Est. completion:</a:t>
          </a:r>
          <a:endParaRPr lang="en-US" sz="1000"/>
        </a:p>
        <a:p xmlns:a="http://schemas.openxmlformats.org/drawingml/2006/main">
          <a:pPr algn="r"/>
          <a:r>
            <a:rPr lang="en-US" sz="1000"/>
            <a:t>MM/YYYY</a:t>
          </a: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0.78776</cdr:x>
      <cdr:y>0.89934</cdr:y>
    </cdr:from>
    <cdr:to>
      <cdr:x>0.78776</cdr:x>
      <cdr:y>0.90007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4714875" y="3267075"/>
          <a:ext cx="1189337" cy="40957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>
              <a:latin typeface="Calibri"/>
            </a:rPr>
            <a:t>Est. completion:</a:t>
          </a:r>
          <a:endParaRPr lang="en-US" sz="1000"/>
        </a:p>
        <a:p xmlns:a="http://schemas.openxmlformats.org/drawingml/2006/main">
          <a:pPr algn="r"/>
          <a:r>
            <a:rPr lang="en-US" sz="1000"/>
            <a:t>MM/YYYY</a:t>
          </a: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0.78654</cdr:x>
      <cdr:y>0.89808</cdr:y>
    </cdr:from>
    <cdr:to>
      <cdr:x>0.78654</cdr:x>
      <cdr:y>0.89905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4676775" y="3524250"/>
          <a:ext cx="1189337" cy="40957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>
              <a:latin typeface="Calibri"/>
            </a:rPr>
            <a:t>Est. completion:</a:t>
          </a:r>
          <a:endParaRPr lang="en-US" sz="1000"/>
        </a:p>
        <a:p xmlns:a="http://schemas.openxmlformats.org/drawingml/2006/main">
          <a:pPr algn="r"/>
          <a:r>
            <a:rPr lang="en-US" sz="1000"/>
            <a:t>MM/YYYY</a:t>
          </a: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4.62963E-6</cdr:x>
      <cdr:y>0.88616</cdr:y>
    </cdr:from>
    <cdr:to>
      <cdr:x>1</cdr:x>
      <cdr:y>0.99219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0" y="3238500"/>
          <a:ext cx="5486400" cy="3905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>
            <a:lnSpc>
              <a:spcPts val="900"/>
            </a:lnSpc>
          </a:pPr>
          <a:r>
            <a:rPr lang="en-US" sz="800"/>
            <a:t>DRGR Activity Types: (1) Acq, constr, reconstr of public facilities; (2) Constr/reconstr of water lift </a:t>
          </a:r>
        </a:p>
        <a:p xmlns:a="http://schemas.openxmlformats.org/drawingml/2006/main">
          <a:pPr>
            <a:lnSpc>
              <a:spcPts val="900"/>
            </a:lnSpc>
          </a:pPr>
          <a:r>
            <a:rPr lang="en-US" sz="800"/>
            <a:t>stations; (3) Constr/reconstr of water/sewer lines or systems; (4) Dike/dam/stream-river bank </a:t>
          </a:r>
        </a:p>
        <a:p xmlns:a="http://schemas.openxmlformats.org/drawingml/2006/main">
          <a:r>
            <a:rPr lang="en-US" sz="800"/>
            <a:t>repairs; and (5) Rehab/reconstr of public facilities</a:t>
          </a:r>
        </a:p>
      </cdr:txBody>
    </cdr:sp>
  </cdr:relSizeAnchor>
  <cdr:relSizeAnchor xmlns:cdr="http://schemas.openxmlformats.org/drawingml/2006/chartDrawing">
    <cdr:from>
      <cdr:x>0.78676</cdr:x>
      <cdr:y>0.89942</cdr:y>
    </cdr:from>
    <cdr:to>
      <cdr:x>0.78676</cdr:x>
      <cdr:y>0.89942</cdr:y>
    </cdr:to>
    <cdr:sp macro="" textlink="">
      <cdr:nvSpPr>
        <cdr:cNvPr id="4" name="TextBox 1"/>
        <cdr:cNvSpPr txBox="1"/>
      </cdr:nvSpPr>
      <cdr:spPr>
        <a:xfrm xmlns:a="http://schemas.openxmlformats.org/drawingml/2006/main">
          <a:off x="4344688" y="3381375"/>
          <a:ext cx="1189337" cy="40957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>
              <a:latin typeface="Calibri"/>
            </a:rPr>
            <a:t>Est. completion:</a:t>
          </a:r>
          <a:endParaRPr lang="en-US" sz="1000"/>
        </a:p>
        <a:p xmlns:a="http://schemas.openxmlformats.org/drawingml/2006/main">
          <a:pPr algn="r"/>
          <a:r>
            <a:rPr lang="en-US" sz="1000"/>
            <a:t>MM/YYYY</a:t>
          </a: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</cdr:x>
      <cdr:y>0.93774</cdr:y>
    </cdr:from>
    <cdr:to>
      <cdr:x>0.7706</cdr:x>
      <cdr:y>0.99415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0" y="3429000"/>
          <a:ext cx="4229136" cy="2072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800"/>
            <a:t>DRGR Measure</a:t>
          </a:r>
          <a:r>
            <a:rPr lang="en-US" sz="800" baseline="0"/>
            <a:t> Types: (1) # of Permanent Jobs Created; and (2) # of Permanent Jobs Retained</a:t>
          </a:r>
          <a:endParaRPr lang="en-US" sz="800"/>
        </a:p>
      </cdr:txBody>
    </cdr:sp>
  </cdr:relSizeAnchor>
  <cdr:relSizeAnchor xmlns:cdr="http://schemas.openxmlformats.org/drawingml/2006/chartDrawing">
    <cdr:from>
      <cdr:x>0.78797</cdr:x>
      <cdr:y>0.89866</cdr:y>
    </cdr:from>
    <cdr:to>
      <cdr:x>0.78822</cdr:x>
      <cdr:y>0.89915</cdr:y>
    </cdr:to>
    <cdr:sp macro="" textlink="">
      <cdr:nvSpPr>
        <cdr:cNvPr id="4" name="TextBox 1"/>
        <cdr:cNvSpPr txBox="1"/>
      </cdr:nvSpPr>
      <cdr:spPr>
        <a:xfrm xmlns:a="http://schemas.openxmlformats.org/drawingml/2006/main">
          <a:off x="4297063" y="3390900"/>
          <a:ext cx="1189337" cy="40957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>
              <a:latin typeface="Calibri"/>
            </a:rPr>
            <a:t>Est. completion:</a:t>
          </a:r>
          <a:endParaRPr lang="en-US" sz="1000"/>
        </a:p>
        <a:p xmlns:a="http://schemas.openxmlformats.org/drawingml/2006/main">
          <a:pPr algn="r"/>
          <a:r>
            <a:rPr lang="en-US" sz="1000"/>
            <a:t>MM/YYYY</a:t>
          </a: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</cdr:x>
      <cdr:y>0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pic>
      <cdr:nvPicPr>
        <cdr:cNvPr id="4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0.9095</cdr:y>
    </cdr:from>
    <cdr:to>
      <cdr:x>0</cdr:x>
      <cdr:y>0.90901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0" y="3314700"/>
          <a:ext cx="5486400" cy="33123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>
            <a:lnSpc>
              <a:spcPts val="900"/>
            </a:lnSpc>
          </a:pPr>
          <a:r>
            <a:rPr lang="en-US" sz="800"/>
            <a:t>DRGR Activity Types: (1)</a:t>
          </a:r>
          <a:r>
            <a:rPr lang="en-US" sz="800" baseline="0"/>
            <a:t> Constr/Reconst of water/sewer lines or systems; (2) Dike/dam/</a:t>
          </a:r>
        </a:p>
        <a:p xmlns:a="http://schemas.openxmlformats.org/drawingml/2006/main">
          <a:pPr>
            <a:lnSpc>
              <a:spcPts val="900"/>
            </a:lnSpc>
          </a:pPr>
          <a:r>
            <a:rPr lang="en-US" sz="800" baseline="0"/>
            <a:t>stream-river bank repairs; and (3) Rehab/Reconstr of a public improvement</a:t>
          </a:r>
          <a:endParaRPr lang="en-US" sz="800"/>
        </a:p>
      </cdr:txBody>
    </cdr:sp>
  </cdr:relSizeAnchor>
  <cdr:relSizeAnchor xmlns:cdr="http://schemas.openxmlformats.org/drawingml/2006/chartDrawing">
    <cdr:from>
      <cdr:x>0.78974</cdr:x>
      <cdr:y>0.89964</cdr:y>
    </cdr:from>
    <cdr:to>
      <cdr:x>0.78974</cdr:x>
      <cdr:y>0.90013</cdr:y>
    </cdr:to>
    <cdr:sp macro="" textlink="">
      <cdr:nvSpPr>
        <cdr:cNvPr id="7" name="TextBox 1"/>
        <cdr:cNvSpPr txBox="1"/>
      </cdr:nvSpPr>
      <cdr:spPr>
        <a:xfrm xmlns:a="http://schemas.openxmlformats.org/drawingml/2006/main">
          <a:off x="4306588" y="3333750"/>
          <a:ext cx="1189337" cy="40957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>
              <a:latin typeface="Calibri"/>
            </a:rPr>
            <a:t>Est. completion:</a:t>
          </a:r>
          <a:endParaRPr lang="en-US" sz="1000"/>
        </a:p>
        <a:p xmlns:a="http://schemas.openxmlformats.org/drawingml/2006/main">
          <a:pPr algn="r"/>
          <a:r>
            <a:rPr lang="en-US" sz="1000"/>
            <a:t>MM/YYYY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92D050"/>
  </sheetPr>
  <dimension ref="A1:BA94"/>
  <sheetViews>
    <sheetView tabSelected="1" zoomScaleNormal="100" workbookViewId="0">
      <selection activeCell="T41" sqref="T41"/>
    </sheetView>
  </sheetViews>
  <sheetFormatPr defaultRowHeight="15" x14ac:dyDescent="0.25"/>
  <cols>
    <col min="1" max="1" width="26" customWidth="1"/>
    <col min="2" max="2" width="17.85546875" customWidth="1"/>
    <col min="3" max="3" width="16.42578125" customWidth="1"/>
    <col min="4" max="6" width="15.7109375" bestFit="1" customWidth="1"/>
    <col min="7" max="7" width="16.7109375" bestFit="1" customWidth="1"/>
    <col min="8" max="10" width="15.7109375" bestFit="1" customWidth="1"/>
    <col min="11" max="11" width="16.7109375" bestFit="1" customWidth="1"/>
    <col min="12" max="14" width="15.7109375" bestFit="1" customWidth="1"/>
    <col min="15" max="15" width="16.7109375" bestFit="1" customWidth="1"/>
    <col min="16" max="16" width="15.7109375" bestFit="1" customWidth="1"/>
    <col min="17" max="18" width="16.42578125" bestFit="1" customWidth="1"/>
    <col min="19" max="19" width="16.7109375" bestFit="1" customWidth="1"/>
    <col min="20" max="22" width="16.42578125" bestFit="1" customWidth="1"/>
    <col min="23" max="23" width="16.7109375" bestFit="1" customWidth="1"/>
    <col min="24" max="53" width="16.42578125" bestFit="1" customWidth="1"/>
  </cols>
  <sheetData>
    <row r="1" spans="1:29" ht="18.75" x14ac:dyDescent="0.3">
      <c r="A1" s="43"/>
    </row>
    <row r="2" spans="1:29" x14ac:dyDescent="0.25">
      <c r="A2" s="44"/>
    </row>
    <row r="3" spans="1:29" x14ac:dyDescent="0.25">
      <c r="A3" s="3" t="s">
        <v>0</v>
      </c>
      <c r="B3" s="17"/>
      <c r="C3" s="17" t="s">
        <v>32</v>
      </c>
      <c r="D3" s="17" t="s">
        <v>33</v>
      </c>
      <c r="E3" s="17" t="s">
        <v>34</v>
      </c>
      <c r="F3" s="17" t="s">
        <v>35</v>
      </c>
      <c r="G3" s="17" t="s">
        <v>36</v>
      </c>
      <c r="H3" s="17" t="s">
        <v>50</v>
      </c>
      <c r="I3" s="17" t="s">
        <v>51</v>
      </c>
      <c r="J3" s="17" t="s">
        <v>52</v>
      </c>
      <c r="K3" s="17" t="s">
        <v>53</v>
      </c>
      <c r="L3" s="17" t="s">
        <v>54</v>
      </c>
      <c r="M3" s="17" t="s">
        <v>55</v>
      </c>
      <c r="N3" s="17" t="s">
        <v>56</v>
      </c>
      <c r="O3" s="55"/>
      <c r="P3" s="55"/>
      <c r="Q3" s="55"/>
      <c r="R3" s="55"/>
      <c r="S3" s="55"/>
      <c r="T3" s="55"/>
      <c r="U3" s="55"/>
      <c r="V3" s="55"/>
      <c r="W3" s="55"/>
      <c r="X3" s="55"/>
      <c r="Y3" s="55"/>
      <c r="Z3" s="55"/>
      <c r="AA3" s="55"/>
      <c r="AB3" s="55"/>
      <c r="AC3" s="55"/>
    </row>
    <row r="4" spans="1:29" x14ac:dyDescent="0.25">
      <c r="A4" t="s">
        <v>2</v>
      </c>
      <c r="B4" s="2">
        <f>SUM($B5:B5)</f>
        <v>0</v>
      </c>
      <c r="C4" s="2">
        <f>SUM($B5:C5)</f>
        <v>0</v>
      </c>
      <c r="D4" s="2">
        <f>SUM($B5:D5)</f>
        <v>0</v>
      </c>
      <c r="E4" s="2">
        <f>SUM($B5:E5)</f>
        <v>0</v>
      </c>
      <c r="F4" s="2">
        <f>SUM($B5:F5)</f>
        <v>0</v>
      </c>
      <c r="G4" s="2">
        <f>SUM($B5:G5)</f>
        <v>0</v>
      </c>
      <c r="H4" s="2">
        <f>SUM($B5:H5)</f>
        <v>0</v>
      </c>
      <c r="I4" s="2">
        <f>SUM($B5:I5)</f>
        <v>450000</v>
      </c>
      <c r="J4" s="2">
        <f>SUM($B5:J5)</f>
        <v>535000</v>
      </c>
      <c r="K4" s="2">
        <f>SUM($B5:K5)</f>
        <v>775000</v>
      </c>
      <c r="L4" s="48">
        <f>SUM($B5:L5)</f>
        <v>3175000</v>
      </c>
      <c r="M4" s="48">
        <f>L4+M5</f>
        <v>3385000</v>
      </c>
      <c r="N4" s="48">
        <v>4300000</v>
      </c>
      <c r="O4" s="56"/>
      <c r="P4" s="56"/>
      <c r="Q4" s="56"/>
      <c r="R4" s="56"/>
      <c r="S4" s="56"/>
      <c r="T4" s="56"/>
      <c r="U4" s="56"/>
      <c r="V4" s="56"/>
      <c r="W4" s="56"/>
      <c r="X4" s="56"/>
      <c r="Y4" s="56"/>
      <c r="Z4" s="56"/>
      <c r="AA4" s="56"/>
      <c r="AB4" s="56"/>
      <c r="AC4" s="56"/>
    </row>
    <row r="5" spans="1:29" x14ac:dyDescent="0.25">
      <c r="A5" t="s">
        <v>39</v>
      </c>
      <c r="B5" s="21"/>
      <c r="C5" s="19">
        <v>0</v>
      </c>
      <c r="D5" s="19">
        <v>0</v>
      </c>
      <c r="E5" s="19">
        <v>0</v>
      </c>
      <c r="F5" s="19">
        <v>0</v>
      </c>
      <c r="G5" s="19">
        <v>0</v>
      </c>
      <c r="H5" s="19">
        <v>0</v>
      </c>
      <c r="I5" s="19">
        <v>450000</v>
      </c>
      <c r="J5" s="19">
        <v>85000</v>
      </c>
      <c r="K5" s="19">
        <v>240000</v>
      </c>
      <c r="L5" s="19">
        <v>2400000</v>
      </c>
      <c r="M5" s="19">
        <v>210000</v>
      </c>
      <c r="N5" s="19">
        <f>N4-M5</f>
        <v>4090000</v>
      </c>
      <c r="O5" s="49"/>
      <c r="P5" s="49"/>
      <c r="Q5" s="49"/>
      <c r="R5" s="49"/>
      <c r="S5" s="49"/>
      <c r="T5" s="49"/>
      <c r="U5" s="49"/>
      <c r="V5" s="49"/>
      <c r="W5" s="49"/>
      <c r="X5" s="47"/>
      <c r="Y5" s="47"/>
      <c r="Z5" s="47"/>
      <c r="AA5" s="47"/>
      <c r="AB5" s="47"/>
      <c r="AC5" s="47"/>
    </row>
    <row r="6" spans="1:29" x14ac:dyDescent="0.25">
      <c r="A6" t="s">
        <v>3</v>
      </c>
      <c r="B6" s="2">
        <f>SUM($B7:B7)</f>
        <v>0</v>
      </c>
      <c r="C6" s="30">
        <f>SUM($B7:C7)</f>
        <v>0</v>
      </c>
      <c r="D6" s="30">
        <f>SUM($B7:D7)</f>
        <v>0</v>
      </c>
      <c r="E6" s="30">
        <f>SUM($B7:E7)</f>
        <v>0</v>
      </c>
      <c r="F6" s="30">
        <f>SUM($B7:F7)</f>
        <v>0</v>
      </c>
      <c r="G6" s="30">
        <f>SUM($B7:G7)</f>
        <v>0</v>
      </c>
      <c r="H6" s="30">
        <f>SUM($B7:H7)</f>
        <v>464460.4</v>
      </c>
      <c r="I6" s="30">
        <f>SUM($B7:I7)</f>
        <v>549090.42000000004</v>
      </c>
      <c r="J6" s="30">
        <f>SUM($B7:J7)</f>
        <v>792154.91</v>
      </c>
      <c r="K6" s="30">
        <f>SUM($B7:K7)</f>
        <v>3335037.5900000003</v>
      </c>
      <c r="L6" s="30">
        <f>SUM($B7:L7)</f>
        <v>3549160.43</v>
      </c>
      <c r="M6" s="30">
        <f>SUM($B7:M7)</f>
        <v>3642450.43</v>
      </c>
      <c r="N6" s="30">
        <f>SUM($B7:N7)</f>
        <v>3600437.54</v>
      </c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  <c r="Z6" s="47"/>
      <c r="AA6" s="47"/>
      <c r="AB6" s="47"/>
      <c r="AC6" s="47"/>
    </row>
    <row r="7" spans="1:29" ht="30" x14ac:dyDescent="0.25">
      <c r="A7" s="23" t="s">
        <v>38</v>
      </c>
      <c r="B7" s="2">
        <v>0</v>
      </c>
      <c r="C7" s="30"/>
      <c r="D7" s="30"/>
      <c r="E7" s="30"/>
      <c r="F7" s="30"/>
      <c r="G7" s="30"/>
      <c r="H7" s="30">
        <v>464460.4</v>
      </c>
      <c r="I7" s="30">
        <v>84630.02</v>
      </c>
      <c r="J7" s="30">
        <v>243064.49</v>
      </c>
      <c r="K7" s="30">
        <v>2542882.6800000002</v>
      </c>
      <c r="L7" s="30">
        <v>214122.84</v>
      </c>
      <c r="M7" s="30">
        <v>93290</v>
      </c>
      <c r="N7" s="30">
        <v>-42012.89</v>
      </c>
      <c r="O7" s="47"/>
      <c r="P7" s="47"/>
      <c r="Q7" s="47"/>
      <c r="R7" s="47"/>
      <c r="S7" s="47"/>
      <c r="T7" s="47"/>
      <c r="U7" s="47"/>
      <c r="V7" s="47"/>
      <c r="W7" s="47"/>
      <c r="X7" s="47"/>
      <c r="Y7" s="47"/>
      <c r="Z7" s="10"/>
      <c r="AA7" s="10"/>
      <c r="AB7" s="10"/>
      <c r="AC7" s="10"/>
    </row>
    <row r="9" spans="1:29" x14ac:dyDescent="0.25">
      <c r="K9" s="48"/>
    </row>
    <row r="10" spans="1:29" x14ac:dyDescent="0.25">
      <c r="L10" s="48"/>
      <c r="T10" s="48"/>
    </row>
    <row r="11" spans="1:29" x14ac:dyDescent="0.25">
      <c r="L11" s="48"/>
    </row>
    <row r="12" spans="1:29" x14ac:dyDescent="0.25">
      <c r="G12" t="s">
        <v>58</v>
      </c>
      <c r="K12" t="s">
        <v>59</v>
      </c>
    </row>
    <row r="31" spans="1:33" x14ac:dyDescent="0.25">
      <c r="A31" s="3" t="s">
        <v>49</v>
      </c>
      <c r="B31" s="17"/>
      <c r="C31" s="17" t="s">
        <v>32</v>
      </c>
      <c r="D31" s="17" t="s">
        <v>33</v>
      </c>
      <c r="E31" s="17" t="s">
        <v>34</v>
      </c>
      <c r="F31" s="17" t="s">
        <v>35</v>
      </c>
      <c r="G31" s="17" t="s">
        <v>36</v>
      </c>
      <c r="H31" s="17" t="s">
        <v>50</v>
      </c>
      <c r="I31" s="17" t="s">
        <v>51</v>
      </c>
      <c r="J31" s="17" t="s">
        <v>52</v>
      </c>
      <c r="K31" s="17" t="s">
        <v>53</v>
      </c>
      <c r="L31" s="17" t="s">
        <v>54</v>
      </c>
      <c r="M31" s="17" t="s">
        <v>55</v>
      </c>
      <c r="N31" s="17" t="s">
        <v>56</v>
      </c>
      <c r="O31" s="17" t="s">
        <v>57</v>
      </c>
      <c r="P31" s="17" t="s">
        <v>60</v>
      </c>
      <c r="Q31" s="17" t="s">
        <v>61</v>
      </c>
      <c r="R31" s="17" t="s">
        <v>62</v>
      </c>
      <c r="S31" s="17" t="s">
        <v>63</v>
      </c>
      <c r="T31" s="17" t="s">
        <v>64</v>
      </c>
      <c r="U31" s="17" t="s">
        <v>66</v>
      </c>
      <c r="V31" s="17" t="s">
        <v>67</v>
      </c>
      <c r="W31" s="17" t="s">
        <v>68</v>
      </c>
      <c r="X31" s="17" t="s">
        <v>69</v>
      </c>
      <c r="Y31" s="17" t="s">
        <v>70</v>
      </c>
      <c r="Z31" s="17" t="s">
        <v>71</v>
      </c>
      <c r="AA31" s="17" t="s">
        <v>72</v>
      </c>
      <c r="AB31" s="17" t="s">
        <v>73</v>
      </c>
      <c r="AC31" s="17" t="s">
        <v>74</v>
      </c>
      <c r="AD31" s="17" t="s">
        <v>75</v>
      </c>
      <c r="AE31" s="17" t="s">
        <v>76</v>
      </c>
      <c r="AF31" s="17" t="s">
        <v>77</v>
      </c>
      <c r="AG31" s="17" t="s">
        <v>78</v>
      </c>
    </row>
    <row r="32" spans="1:33" x14ac:dyDescent="0.25">
      <c r="A32" t="s">
        <v>2</v>
      </c>
      <c r="B32" s="2">
        <f>SUM($B33:B33)</f>
        <v>0</v>
      </c>
      <c r="C32" s="2">
        <f>SUM($B33:C33)</f>
        <v>0</v>
      </c>
      <c r="D32" s="2">
        <f>SUM($B33:D33)</f>
        <v>0</v>
      </c>
      <c r="E32" s="2">
        <f>SUM($B33:E33)</f>
        <v>340000</v>
      </c>
      <c r="F32" s="2">
        <f>SUM($B33:F33)</f>
        <v>570000</v>
      </c>
      <c r="G32" s="2">
        <f>SUM($B33:G33)</f>
        <v>570000</v>
      </c>
      <c r="H32" s="2">
        <f>SUM($B33:H33)</f>
        <v>1570000</v>
      </c>
      <c r="I32" s="2">
        <f>SUM($B33:I33)</f>
        <v>5570000</v>
      </c>
      <c r="J32" s="2">
        <f>SUM($B33:J33)</f>
        <v>9870000</v>
      </c>
      <c r="K32" s="2">
        <f>SUM($B33:K33)</f>
        <v>28354625</v>
      </c>
      <c r="L32" s="2">
        <f>SUM($B33:L33)</f>
        <v>33408609</v>
      </c>
      <c r="M32" s="48">
        <f>SUM($B33:M33)</f>
        <v>38258609</v>
      </c>
      <c r="N32" s="48">
        <f>SUM($B33:N33)</f>
        <v>43819119</v>
      </c>
      <c r="O32" s="48">
        <f>SUM($B33:O33)</f>
        <v>45463936</v>
      </c>
      <c r="P32" s="48">
        <f>SUM($B33:P33)</f>
        <v>47108753</v>
      </c>
      <c r="Q32" s="48">
        <f>SUM($B33:Q33)</f>
        <v>48753570</v>
      </c>
      <c r="R32" s="48">
        <f>SUM($B33:R33)</f>
        <v>50398387</v>
      </c>
      <c r="S32" s="48">
        <f>SUM($B33:S33)</f>
        <v>52043204</v>
      </c>
      <c r="T32" s="48">
        <f>SUM($B33:T33)</f>
        <v>53688021</v>
      </c>
      <c r="U32" s="48">
        <f>SUM($B33:U33)</f>
        <v>54021394</v>
      </c>
      <c r="V32" s="48">
        <f>SUM($B33:V33)</f>
        <v>54354767</v>
      </c>
      <c r="W32" s="48">
        <f>SUM($B33:W33)</f>
        <v>54688140</v>
      </c>
      <c r="X32" s="48">
        <f>SUM($B33:X33)</f>
        <v>55021513</v>
      </c>
      <c r="Y32" s="48">
        <f>SUM($B33:Y33)</f>
        <v>55354886</v>
      </c>
      <c r="Z32" s="48">
        <f>SUM($B33:Z33)</f>
        <v>55688259</v>
      </c>
      <c r="AA32" s="48">
        <f>SUM($B33:AA33)</f>
        <v>56021632</v>
      </c>
      <c r="AB32" s="48">
        <f>SUM($B33:AB33)</f>
        <v>56355005</v>
      </c>
      <c r="AC32" s="48">
        <f>SUM($B33:AC33)</f>
        <v>56688378</v>
      </c>
      <c r="AD32" s="48">
        <f>SUM($B33:AD33)</f>
        <v>57021751</v>
      </c>
      <c r="AE32" s="48">
        <f>SUM($B33:AE33)</f>
        <v>57355124</v>
      </c>
      <c r="AF32" s="48">
        <f>SUM($B33:AF33)</f>
        <v>57688497</v>
      </c>
      <c r="AG32" s="48">
        <f>SUM($B33:AG33)</f>
        <v>58021870</v>
      </c>
    </row>
    <row r="33" spans="1:53" x14ac:dyDescent="0.25">
      <c r="A33" t="s">
        <v>39</v>
      </c>
      <c r="B33" s="21">
        <v>0</v>
      </c>
      <c r="C33" s="19">
        <v>0</v>
      </c>
      <c r="D33" s="19">
        <v>0</v>
      </c>
      <c r="E33" s="19">
        <v>340000</v>
      </c>
      <c r="F33" s="19">
        <v>230000</v>
      </c>
      <c r="G33" s="19">
        <v>0</v>
      </c>
      <c r="H33" s="19">
        <v>1000000</v>
      </c>
      <c r="I33" s="19">
        <v>4000000</v>
      </c>
      <c r="J33" s="19">
        <v>4300000</v>
      </c>
      <c r="K33" s="19">
        <f>4505655+13978970</f>
        <v>18484625</v>
      </c>
      <c r="L33" s="19">
        <v>5053984</v>
      </c>
      <c r="M33" s="19">
        <v>4850000</v>
      </c>
      <c r="N33" s="19">
        <v>5560510</v>
      </c>
      <c r="O33" s="19">
        <f>333373+1311444</f>
        <v>1644817</v>
      </c>
      <c r="P33" s="19">
        <f t="shared" ref="P33:T33" si="0">333373+1311444</f>
        <v>1644817</v>
      </c>
      <c r="Q33" s="19">
        <f t="shared" si="0"/>
        <v>1644817</v>
      </c>
      <c r="R33" s="19">
        <f t="shared" si="0"/>
        <v>1644817</v>
      </c>
      <c r="S33" s="19">
        <f t="shared" si="0"/>
        <v>1644817</v>
      </c>
      <c r="T33" s="19">
        <f t="shared" si="0"/>
        <v>1644817</v>
      </c>
      <c r="U33" s="19">
        <v>333373</v>
      </c>
      <c r="V33" s="19">
        <v>333373</v>
      </c>
      <c r="W33" s="19">
        <v>333373</v>
      </c>
      <c r="X33" s="19">
        <v>333373</v>
      </c>
      <c r="Y33" s="19">
        <v>333373</v>
      </c>
      <c r="Z33" s="19">
        <v>333373</v>
      </c>
      <c r="AA33" s="19">
        <v>333373</v>
      </c>
      <c r="AB33" s="19">
        <v>333373</v>
      </c>
      <c r="AC33" s="19">
        <v>333373</v>
      </c>
      <c r="AD33" s="19">
        <v>333373</v>
      </c>
      <c r="AE33" s="19">
        <v>333373</v>
      </c>
      <c r="AF33" s="19">
        <v>333373</v>
      </c>
      <c r="AG33" s="19">
        <v>333373</v>
      </c>
    </row>
    <row r="34" spans="1:53" x14ac:dyDescent="0.25">
      <c r="A34" t="s">
        <v>3</v>
      </c>
      <c r="B34" s="2">
        <f>SUM($B35:B35)</f>
        <v>0</v>
      </c>
      <c r="C34" s="30">
        <f>SUM($B35:C35)</f>
        <v>0</v>
      </c>
      <c r="D34" s="30">
        <f>SUM($B35:D35)</f>
        <v>0</v>
      </c>
      <c r="E34" s="30">
        <f>SUM($B35:E35)</f>
        <v>564286.16</v>
      </c>
      <c r="F34" s="30">
        <f>SUM($B35:F35)</f>
        <v>564286.16</v>
      </c>
      <c r="G34" s="30">
        <f>SUM($B35:G35)</f>
        <v>564286.16</v>
      </c>
      <c r="H34" s="30">
        <f>SUM($B35:H35)</f>
        <v>3780406.49</v>
      </c>
      <c r="I34" s="30">
        <f>SUM($B35:I35)</f>
        <v>7381896.2200000007</v>
      </c>
      <c r="J34" s="30">
        <f>SUM($B35:J35)</f>
        <v>17520805.240000002</v>
      </c>
      <c r="K34" s="30">
        <f>SUM($B35:K35)</f>
        <v>25326915.600000001</v>
      </c>
      <c r="L34" s="30">
        <f>SUM($B35:L35)</f>
        <v>37249434.560000002</v>
      </c>
      <c r="M34" s="30">
        <f>SUM($B35:M35)</f>
        <v>39994594.5</v>
      </c>
      <c r="N34" s="30">
        <f>SUM($B35:N35)</f>
        <v>44076718.130000003</v>
      </c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30"/>
      <c r="AG34" s="30"/>
    </row>
    <row r="35" spans="1:53" ht="30" x14ac:dyDescent="0.25">
      <c r="A35" s="23" t="s">
        <v>38</v>
      </c>
      <c r="B35" s="21">
        <v>0</v>
      </c>
      <c r="C35" s="32"/>
      <c r="D35" s="32">
        <v>0</v>
      </c>
      <c r="E35" s="30">
        <v>564286.16</v>
      </c>
      <c r="F35" s="32">
        <v>0</v>
      </c>
      <c r="G35" s="32">
        <v>0</v>
      </c>
      <c r="H35" s="30">
        <v>3216120.33</v>
      </c>
      <c r="I35" s="32">
        <v>3601489.73</v>
      </c>
      <c r="J35" s="32">
        <v>10138909.02</v>
      </c>
      <c r="K35" s="30">
        <v>7806110.3600000003</v>
      </c>
      <c r="L35" s="32">
        <v>11922518.960000001</v>
      </c>
      <c r="M35" s="32">
        <v>2745159.94</v>
      </c>
      <c r="N35" s="32">
        <v>4082123.63</v>
      </c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  <c r="AF35" s="32"/>
      <c r="AG35" s="3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</row>
    <row r="36" spans="1:53" x14ac:dyDescent="0.25">
      <c r="I36" s="48"/>
      <c r="M36" t="s">
        <v>59</v>
      </c>
    </row>
    <row r="37" spans="1:53" x14ac:dyDescent="0.25">
      <c r="H37" s="48"/>
      <c r="L37" s="48"/>
      <c r="M37" s="48"/>
      <c r="T37" s="48"/>
    </row>
    <row r="38" spans="1:53" x14ac:dyDescent="0.25">
      <c r="G38" s="54"/>
    </row>
    <row r="40" spans="1:53" x14ac:dyDescent="0.25">
      <c r="G40" t="s">
        <v>58</v>
      </c>
    </row>
    <row r="42" spans="1:53" x14ac:dyDescent="0.25">
      <c r="M42" s="48"/>
    </row>
    <row r="45" spans="1:53" x14ac:dyDescent="0.25">
      <c r="G45" s="46"/>
      <c r="H45" s="46"/>
      <c r="I45" s="46"/>
      <c r="J45" s="46"/>
      <c r="K45" s="46"/>
    </row>
    <row r="46" spans="1:53" x14ac:dyDescent="0.25">
      <c r="G46" s="47"/>
      <c r="H46" s="47"/>
      <c r="I46" s="47"/>
      <c r="J46" s="47"/>
      <c r="K46" s="47"/>
    </row>
    <row r="47" spans="1:53" x14ac:dyDescent="0.25">
      <c r="G47" s="49"/>
      <c r="H47" s="49"/>
      <c r="I47" s="49"/>
      <c r="J47" s="49"/>
      <c r="K47" s="49"/>
    </row>
    <row r="60" spans="1:33" x14ac:dyDescent="0.25">
      <c r="A60" s="3" t="s">
        <v>1</v>
      </c>
      <c r="B60" s="17"/>
      <c r="C60" s="17" t="s">
        <v>32</v>
      </c>
      <c r="D60" s="17" t="s">
        <v>33</v>
      </c>
      <c r="E60" s="17" t="s">
        <v>34</v>
      </c>
      <c r="F60" s="17" t="s">
        <v>35</v>
      </c>
      <c r="G60" s="17" t="s">
        <v>36</v>
      </c>
      <c r="H60" s="17" t="s">
        <v>50</v>
      </c>
      <c r="I60" s="17" t="s">
        <v>51</v>
      </c>
      <c r="J60" s="17" t="s">
        <v>52</v>
      </c>
      <c r="K60" s="17" t="s">
        <v>53</v>
      </c>
      <c r="L60" s="17" t="s">
        <v>54</v>
      </c>
      <c r="M60" s="17" t="s">
        <v>55</v>
      </c>
      <c r="N60" s="17" t="s">
        <v>56</v>
      </c>
      <c r="O60" s="17" t="s">
        <v>57</v>
      </c>
      <c r="P60" s="17" t="s">
        <v>60</v>
      </c>
      <c r="Q60" s="17" t="s">
        <v>61</v>
      </c>
      <c r="R60" s="17" t="s">
        <v>62</v>
      </c>
      <c r="S60" s="17" t="s">
        <v>63</v>
      </c>
      <c r="T60" s="17" t="s">
        <v>64</v>
      </c>
      <c r="U60" s="17" t="s">
        <v>66</v>
      </c>
      <c r="V60" s="17" t="s">
        <v>67</v>
      </c>
      <c r="W60" s="17" t="s">
        <v>68</v>
      </c>
      <c r="X60" s="17" t="s">
        <v>69</v>
      </c>
      <c r="Y60" s="17" t="s">
        <v>70</v>
      </c>
      <c r="Z60" s="17" t="s">
        <v>71</v>
      </c>
      <c r="AA60" s="17" t="s">
        <v>72</v>
      </c>
      <c r="AB60" s="17" t="s">
        <v>73</v>
      </c>
      <c r="AC60" s="17" t="s">
        <v>74</v>
      </c>
      <c r="AD60" s="17" t="s">
        <v>75</v>
      </c>
      <c r="AE60" s="17" t="s">
        <v>76</v>
      </c>
      <c r="AF60" s="17" t="s">
        <v>77</v>
      </c>
      <c r="AG60" s="17" t="s">
        <v>78</v>
      </c>
    </row>
    <row r="61" spans="1:33" x14ac:dyDescent="0.25">
      <c r="A61" t="s">
        <v>2</v>
      </c>
      <c r="B61" s="2">
        <f>SUM($B62:B62)</f>
        <v>0</v>
      </c>
      <c r="C61" s="2">
        <f>SUM($B62:C62)</f>
        <v>0</v>
      </c>
      <c r="D61" s="2">
        <f>SUM($B62:D62)</f>
        <v>0</v>
      </c>
      <c r="E61" s="2">
        <f>SUM($B62:E62)</f>
        <v>0</v>
      </c>
      <c r="F61" s="2">
        <f>SUM($B62:F62)</f>
        <v>0</v>
      </c>
      <c r="G61" s="2">
        <f>SUM($B62:G62)</f>
        <v>0</v>
      </c>
      <c r="H61" s="2">
        <f>SUM($B62:H62)</f>
        <v>100000</v>
      </c>
      <c r="I61" s="2">
        <f>SUM($B62:I62)</f>
        <v>250000</v>
      </c>
      <c r="J61" s="2">
        <f>SUM($B62:J62)</f>
        <v>367000</v>
      </c>
      <c r="K61" s="2">
        <f>SUM($B62:K62)</f>
        <v>487000</v>
      </c>
      <c r="L61" s="48">
        <f>SUM($B62:L62)</f>
        <v>637000</v>
      </c>
      <c r="M61" s="48">
        <f>SUM($B62:M62)</f>
        <v>667000</v>
      </c>
      <c r="N61" s="48">
        <f>SUM($B62:N62)</f>
        <v>667000</v>
      </c>
      <c r="O61" s="48">
        <f>SUM($B62:O62)</f>
        <v>697000</v>
      </c>
      <c r="P61" s="48">
        <f>SUM($B62:P62)</f>
        <v>700118.16</v>
      </c>
      <c r="Q61" s="48">
        <f>SUM($B62:Q62)</f>
        <v>703236.32000000007</v>
      </c>
      <c r="R61" s="48">
        <f>SUM($B62:R62)</f>
        <v>706354.4800000001</v>
      </c>
      <c r="S61" s="48">
        <f>SUM($B62:S62)</f>
        <v>709472.64000000013</v>
      </c>
      <c r="T61" s="48">
        <f>SUM($B62:T62)</f>
        <v>712590.80000000016</v>
      </c>
      <c r="U61" s="48">
        <f>SUM($B62:U62)</f>
        <v>715708.9600000002</v>
      </c>
      <c r="V61" s="48">
        <f>SUM($B62:V62)</f>
        <v>718827.12000000023</v>
      </c>
      <c r="W61" s="48">
        <f>SUM($B62:W62)</f>
        <v>721945.28000000026</v>
      </c>
      <c r="X61" s="48">
        <f>SUM($B62:X62)</f>
        <v>725063.44000000029</v>
      </c>
      <c r="Y61" s="48">
        <f>SUM($B62:Y62)</f>
        <v>728181.60000000033</v>
      </c>
      <c r="Z61" s="48">
        <f>SUM($B62:Z62)</f>
        <v>731299.76000000036</v>
      </c>
      <c r="AA61" s="48">
        <f>SUM($B62:AA62)</f>
        <v>734417.92000000039</v>
      </c>
      <c r="AB61" s="48">
        <f>SUM($B62:AB62)</f>
        <v>737536.08000000042</v>
      </c>
      <c r="AC61" s="48">
        <f>SUM($B62:AC62)</f>
        <v>740654.24000000046</v>
      </c>
      <c r="AD61" s="48">
        <f>SUM($B62:AD62)</f>
        <v>743772.40000000049</v>
      </c>
      <c r="AE61" s="48">
        <f>SUM($B62:AE62)</f>
        <v>746890.56000000052</v>
      </c>
      <c r="AF61" s="48">
        <f>SUM($B62:AF62)</f>
        <v>750008.72000000055</v>
      </c>
      <c r="AG61" s="48">
        <f>SUM($B62:AG62)</f>
        <v>753126.88000000059</v>
      </c>
    </row>
    <row r="62" spans="1:33" x14ac:dyDescent="0.25">
      <c r="A62" t="s">
        <v>39</v>
      </c>
      <c r="B62" s="21">
        <v>0</v>
      </c>
      <c r="C62" s="19">
        <v>0</v>
      </c>
      <c r="D62" s="19">
        <v>0</v>
      </c>
      <c r="E62" s="19">
        <v>0</v>
      </c>
      <c r="F62" s="19">
        <v>0</v>
      </c>
      <c r="G62" s="19">
        <v>0</v>
      </c>
      <c r="H62" s="19">
        <v>100000</v>
      </c>
      <c r="I62" s="19">
        <v>150000</v>
      </c>
      <c r="J62" s="19">
        <v>117000</v>
      </c>
      <c r="K62" s="19">
        <v>120000</v>
      </c>
      <c r="L62" s="19">
        <v>150000</v>
      </c>
      <c r="M62" s="19">
        <v>30000</v>
      </c>
      <c r="N62" s="19">
        <v>0</v>
      </c>
      <c r="O62" s="19">
        <v>30000</v>
      </c>
      <c r="P62" s="19">
        <v>3118.16</v>
      </c>
      <c r="Q62" s="19">
        <v>3118.16</v>
      </c>
      <c r="R62" s="19">
        <v>3118.16</v>
      </c>
      <c r="S62" s="19">
        <v>3118.16</v>
      </c>
      <c r="T62" s="19">
        <v>3118.16</v>
      </c>
      <c r="U62" s="19">
        <v>3118.16</v>
      </c>
      <c r="V62" s="19">
        <v>3118.16</v>
      </c>
      <c r="W62" s="19">
        <v>3118.16</v>
      </c>
      <c r="X62" s="19">
        <v>3118.16</v>
      </c>
      <c r="Y62" s="19">
        <v>3118.16</v>
      </c>
      <c r="Z62" s="19">
        <v>3118.16</v>
      </c>
      <c r="AA62" s="19">
        <v>3118.16</v>
      </c>
      <c r="AB62" s="19">
        <v>3118.16</v>
      </c>
      <c r="AC62" s="19">
        <v>3118.16</v>
      </c>
      <c r="AD62" s="19">
        <v>3118.16</v>
      </c>
      <c r="AE62" s="19">
        <v>3118.16</v>
      </c>
      <c r="AF62" s="19">
        <v>3118.16</v>
      </c>
      <c r="AG62" s="19">
        <v>3118.16</v>
      </c>
    </row>
    <row r="63" spans="1:33" x14ac:dyDescent="0.25">
      <c r="A63" t="s">
        <v>3</v>
      </c>
      <c r="B63" s="2">
        <f>SUM($B64:B64)</f>
        <v>0</v>
      </c>
      <c r="C63" s="30">
        <f>SUM($B64:C64)</f>
        <v>0</v>
      </c>
      <c r="D63" s="30">
        <f>SUM($B64:D64)</f>
        <v>0</v>
      </c>
      <c r="E63" s="30">
        <f>SUM($B64:E64)</f>
        <v>0</v>
      </c>
      <c r="F63" s="30">
        <f>SUM($B64:F64)</f>
        <v>0</v>
      </c>
      <c r="G63" s="30">
        <f>SUM($B64:G64)</f>
        <v>0</v>
      </c>
      <c r="H63" s="30">
        <f>SUM($B64:H64)</f>
        <v>163305.74</v>
      </c>
      <c r="I63" s="30">
        <f>SUM($B64:I64)</f>
        <v>176926.31999999998</v>
      </c>
      <c r="J63" s="30">
        <f>SUM($B64:J64)</f>
        <v>302512.83999999997</v>
      </c>
      <c r="K63" s="30">
        <f>SUM($B64:K64)</f>
        <v>512360.91</v>
      </c>
      <c r="L63" s="30">
        <f>SUM($B64:L64)</f>
        <v>543877.97</v>
      </c>
      <c r="M63" s="30">
        <f>SUM($B64:M64)</f>
        <v>543877.97</v>
      </c>
      <c r="N63" s="30">
        <f>SUM($B64:N64)</f>
        <v>497482.92</v>
      </c>
      <c r="O63" s="30"/>
      <c r="P63" s="30"/>
      <c r="Q63" s="30"/>
      <c r="R63" s="30"/>
      <c r="S63" s="30"/>
      <c r="T63" s="30"/>
      <c r="U63" s="30"/>
      <c r="V63" s="30"/>
      <c r="W63" s="30"/>
      <c r="X63" s="30"/>
      <c r="Y63" s="30"/>
      <c r="Z63" s="30"/>
      <c r="AA63" s="30"/>
      <c r="AB63" s="30"/>
      <c r="AC63" s="30"/>
      <c r="AD63" s="30"/>
      <c r="AE63" s="30"/>
      <c r="AF63" s="30"/>
      <c r="AG63" s="30"/>
    </row>
    <row r="64" spans="1:33" ht="30" x14ac:dyDescent="0.25">
      <c r="A64" s="23" t="s">
        <v>38</v>
      </c>
      <c r="B64" s="21">
        <v>0</v>
      </c>
      <c r="C64" s="31"/>
      <c r="D64" s="31"/>
      <c r="E64" s="31"/>
      <c r="F64" s="31"/>
      <c r="G64" s="31"/>
      <c r="H64" s="31">
        <v>163305.74</v>
      </c>
      <c r="I64" s="31">
        <v>13620.58</v>
      </c>
      <c r="J64" s="31">
        <v>125586.52</v>
      </c>
      <c r="K64" s="31">
        <v>209848.07</v>
      </c>
      <c r="L64" s="30">
        <v>31517.06</v>
      </c>
      <c r="M64" s="30">
        <v>0</v>
      </c>
      <c r="N64" s="30">
        <v>-46395.05</v>
      </c>
      <c r="O64" s="30"/>
      <c r="P64" s="30"/>
      <c r="Q64" s="30"/>
      <c r="R64" s="30"/>
      <c r="S64" s="30"/>
      <c r="T64" s="30"/>
      <c r="U64" s="30"/>
      <c r="V64" s="30"/>
      <c r="W64" s="30"/>
      <c r="X64" s="30"/>
      <c r="Y64" s="30"/>
      <c r="Z64" s="30"/>
      <c r="AA64" s="30"/>
      <c r="AB64" s="30"/>
      <c r="AC64" s="30"/>
      <c r="AD64" s="30"/>
      <c r="AE64" s="30"/>
      <c r="AF64" s="30"/>
      <c r="AG64" s="30"/>
    </row>
    <row r="66" spans="8:13" x14ac:dyDescent="0.25">
      <c r="M66" s="48"/>
    </row>
    <row r="67" spans="8:13" x14ac:dyDescent="0.25">
      <c r="H67" t="s">
        <v>59</v>
      </c>
    </row>
    <row r="68" spans="8:13" x14ac:dyDescent="0.25">
      <c r="I68" s="53"/>
      <c r="M68" s="48"/>
    </row>
    <row r="72" spans="8:13" x14ac:dyDescent="0.25">
      <c r="H72" s="2"/>
    </row>
    <row r="90" spans="1:29" x14ac:dyDescent="0.25">
      <c r="A90" s="3" t="s">
        <v>4</v>
      </c>
      <c r="B90" s="17"/>
      <c r="C90" s="17" t="s">
        <v>32</v>
      </c>
      <c r="D90" s="17" t="s">
        <v>33</v>
      </c>
      <c r="E90" s="17" t="s">
        <v>34</v>
      </c>
      <c r="F90" s="17" t="s">
        <v>35</v>
      </c>
      <c r="G90" s="17" t="s">
        <v>36</v>
      </c>
      <c r="H90" s="17" t="s">
        <v>50</v>
      </c>
      <c r="I90" s="17" t="s">
        <v>51</v>
      </c>
      <c r="J90" s="17" t="s">
        <v>52</v>
      </c>
      <c r="K90" s="17" t="s">
        <v>53</v>
      </c>
      <c r="L90" s="17" t="s">
        <v>54</v>
      </c>
      <c r="M90" s="17" t="s">
        <v>55</v>
      </c>
      <c r="N90" s="17" t="s">
        <v>56</v>
      </c>
      <c r="O90" s="17" t="s">
        <v>57</v>
      </c>
      <c r="P90" s="17" t="s">
        <v>60</v>
      </c>
      <c r="Q90" s="17" t="s">
        <v>61</v>
      </c>
      <c r="R90" s="17" t="s">
        <v>62</v>
      </c>
      <c r="S90" s="17" t="s">
        <v>63</v>
      </c>
      <c r="T90" s="17" t="s">
        <v>65</v>
      </c>
      <c r="U90" s="17"/>
      <c r="V90" s="17"/>
      <c r="W90" s="17"/>
      <c r="X90" s="17"/>
      <c r="Y90" s="17"/>
      <c r="Z90" s="17"/>
      <c r="AA90" s="17"/>
      <c r="AB90" s="17"/>
      <c r="AC90" s="17"/>
    </row>
    <row r="91" spans="1:29" x14ac:dyDescent="0.25">
      <c r="A91" t="s">
        <v>2</v>
      </c>
      <c r="B91" s="2">
        <f>SUM($B92:B92)</f>
        <v>0</v>
      </c>
      <c r="C91" s="2">
        <f>SUM($B92:C92)</f>
        <v>0</v>
      </c>
      <c r="D91" s="2">
        <f>SUM($B92:D92)</f>
        <v>0</v>
      </c>
      <c r="E91" s="2">
        <f>SUM($B92:E92)</f>
        <v>340000</v>
      </c>
      <c r="F91" s="2">
        <f>SUM($B92:F92)</f>
        <v>570000</v>
      </c>
      <c r="G91" s="2">
        <f>SUM($B92:G92)</f>
        <v>570000</v>
      </c>
      <c r="H91" s="2">
        <f>SUM($B92:H92)</f>
        <v>1670000</v>
      </c>
      <c r="I91" s="2">
        <f>SUM($B92:I92)</f>
        <v>6270000</v>
      </c>
      <c r="J91" s="2">
        <f>SUM($B92:J92)</f>
        <v>10772000</v>
      </c>
      <c r="K91" s="2">
        <f>SUM($B92:K92)</f>
        <v>29616625</v>
      </c>
      <c r="L91" s="2">
        <f t="shared" ref="L91:S91" si="1">M61+M32+K4</f>
        <v>39700609</v>
      </c>
      <c r="M91" s="48">
        <f t="shared" si="1"/>
        <v>47661119</v>
      </c>
      <c r="N91" s="48">
        <f t="shared" si="1"/>
        <v>49545936</v>
      </c>
      <c r="O91" s="48">
        <f t="shared" si="1"/>
        <v>52108871.159999996</v>
      </c>
      <c r="P91" s="48">
        <f t="shared" si="1"/>
        <v>49456806.32</v>
      </c>
      <c r="Q91" s="48">
        <f t="shared" si="1"/>
        <v>51104741.479999997</v>
      </c>
      <c r="R91" s="48">
        <f t="shared" si="1"/>
        <v>52752676.640000001</v>
      </c>
      <c r="S91" s="48">
        <f t="shared" si="1"/>
        <v>54400611.799999997</v>
      </c>
      <c r="T91" s="48">
        <v>63075000</v>
      </c>
      <c r="U91" s="2"/>
      <c r="V91" s="2"/>
      <c r="W91" s="2"/>
      <c r="X91" s="2"/>
      <c r="Y91" s="2"/>
      <c r="Z91" s="2"/>
      <c r="AA91" s="2"/>
      <c r="AB91" s="2"/>
      <c r="AC91" s="2"/>
    </row>
    <row r="92" spans="1:29" x14ac:dyDescent="0.25">
      <c r="A92" t="s">
        <v>39</v>
      </c>
      <c r="B92" s="21">
        <f>SUM(B62,B33,B5)</f>
        <v>0</v>
      </c>
      <c r="C92" s="20">
        <f t="shared" ref="C92:T92" si="2">SUM(C62,C33,C5)</f>
        <v>0</v>
      </c>
      <c r="D92" s="20">
        <f t="shared" si="2"/>
        <v>0</v>
      </c>
      <c r="E92" s="20">
        <f t="shared" si="2"/>
        <v>340000</v>
      </c>
      <c r="F92" s="20">
        <f t="shared" si="2"/>
        <v>230000</v>
      </c>
      <c r="G92" s="20">
        <f t="shared" si="2"/>
        <v>0</v>
      </c>
      <c r="H92" s="20">
        <f t="shared" si="2"/>
        <v>1100000</v>
      </c>
      <c r="I92" s="20">
        <f t="shared" si="2"/>
        <v>4600000</v>
      </c>
      <c r="J92" s="20">
        <f t="shared" si="2"/>
        <v>4502000</v>
      </c>
      <c r="K92" s="20">
        <f t="shared" si="2"/>
        <v>18844625</v>
      </c>
      <c r="L92" s="20">
        <f t="shared" si="2"/>
        <v>7603984</v>
      </c>
      <c r="M92" s="20">
        <f t="shared" si="2"/>
        <v>5090000</v>
      </c>
      <c r="N92" s="20">
        <f t="shared" si="2"/>
        <v>9650510</v>
      </c>
      <c r="O92" s="20">
        <f t="shared" si="2"/>
        <v>1674817</v>
      </c>
      <c r="P92" s="20">
        <f t="shared" si="2"/>
        <v>1647935.16</v>
      </c>
      <c r="Q92" s="20">
        <f t="shared" si="2"/>
        <v>1647935.16</v>
      </c>
      <c r="R92" s="20">
        <f t="shared" si="2"/>
        <v>1647935.16</v>
      </c>
      <c r="S92" s="20">
        <f t="shared" si="2"/>
        <v>1647935.16</v>
      </c>
      <c r="T92" s="20">
        <f t="shared" si="2"/>
        <v>1647935.16</v>
      </c>
      <c r="U92" s="20"/>
      <c r="V92" s="20"/>
      <c r="W92" s="20"/>
      <c r="X92" s="20"/>
      <c r="Y92" s="20"/>
      <c r="Z92" s="20"/>
      <c r="AA92" s="20"/>
      <c r="AB92" s="20"/>
      <c r="AC92" s="20"/>
    </row>
    <row r="93" spans="1:29" x14ac:dyDescent="0.25">
      <c r="A93" t="s">
        <v>3</v>
      </c>
      <c r="B93" s="2">
        <f>SUM($B94:B94)</f>
        <v>0</v>
      </c>
      <c r="C93" s="30">
        <f>SUM($B94:C94)</f>
        <v>0</v>
      </c>
      <c r="D93" s="30">
        <f>SUM($B94:D94)</f>
        <v>0</v>
      </c>
      <c r="E93" s="30">
        <f>SUM($B94:E94)</f>
        <v>564286.16</v>
      </c>
      <c r="F93" s="30">
        <f>SUM($B94:F94)</f>
        <v>1128572.1600000001</v>
      </c>
      <c r="G93" s="30">
        <v>0</v>
      </c>
      <c r="H93" s="30">
        <f>SUM($B94:H94)</f>
        <v>4972458.6300000008</v>
      </c>
      <c r="I93" s="30">
        <f>SUM($B94:I94)</f>
        <v>8672198.9600000009</v>
      </c>
      <c r="J93" s="30">
        <f>SUM($B94:J94)</f>
        <v>19179758.990000002</v>
      </c>
      <c r="K93" s="30">
        <f>SUM($B94:K94)</f>
        <v>29738600.100000001</v>
      </c>
      <c r="L93" s="30">
        <f>K93+L94</f>
        <v>41906758.960000001</v>
      </c>
      <c r="M93" s="30">
        <f>L93+M94</f>
        <v>44745208.899999999</v>
      </c>
      <c r="N93" s="30">
        <f>M93+N94</f>
        <v>48738924.589999996</v>
      </c>
      <c r="O93" s="30"/>
      <c r="P93" s="30"/>
      <c r="Q93" s="30"/>
      <c r="R93" s="30"/>
      <c r="S93" s="30"/>
      <c r="T93" s="30"/>
      <c r="U93" s="30"/>
      <c r="V93" s="30"/>
      <c r="W93" s="30"/>
      <c r="X93" s="30"/>
      <c r="Y93" s="30"/>
      <c r="Z93" s="30"/>
      <c r="AA93" s="30"/>
      <c r="AB93" s="30"/>
      <c r="AC93" s="30"/>
    </row>
    <row r="94" spans="1:29" ht="30" x14ac:dyDescent="0.25">
      <c r="A94" s="23" t="s">
        <v>38</v>
      </c>
      <c r="B94" s="18">
        <v>0</v>
      </c>
      <c r="C94" s="20">
        <f>SUM(C64,C35,C7)</f>
        <v>0</v>
      </c>
      <c r="D94" s="20">
        <f t="shared" ref="D94:K94" si="3">SUM(D64,D35,D7)</f>
        <v>0</v>
      </c>
      <c r="E94" s="20">
        <f t="shared" si="3"/>
        <v>564286.16</v>
      </c>
      <c r="F94" s="20">
        <v>564286</v>
      </c>
      <c r="G94" s="20">
        <f t="shared" si="3"/>
        <v>0</v>
      </c>
      <c r="H94" s="20">
        <f>SUM(H64,H35,H7)</f>
        <v>3843886.47</v>
      </c>
      <c r="I94" s="20">
        <f>SUM(I64,I35,I7)</f>
        <v>3699740.33</v>
      </c>
      <c r="J94" s="20">
        <f t="shared" si="3"/>
        <v>10507560.029999999</v>
      </c>
      <c r="K94" s="20">
        <f t="shared" si="3"/>
        <v>10558841.110000001</v>
      </c>
      <c r="L94" s="20">
        <f>SUM(L64,L35,L7)</f>
        <v>12168158.860000001</v>
      </c>
      <c r="M94" s="20">
        <f>SUM(M64,M35,M7)</f>
        <v>2838449.94</v>
      </c>
      <c r="N94" s="20">
        <f>SUM(N64,N35,N7)</f>
        <v>3993715.69</v>
      </c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  <c r="AA94" s="20"/>
      <c r="AB94" s="20"/>
      <c r="AC94" s="20"/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92D050"/>
    <pageSetUpPr fitToPage="1"/>
  </sheetPr>
  <dimension ref="A2:AC207"/>
  <sheetViews>
    <sheetView zoomScaleNormal="100" workbookViewId="0">
      <selection activeCell="P176" sqref="P176"/>
    </sheetView>
  </sheetViews>
  <sheetFormatPr defaultRowHeight="15" x14ac:dyDescent="0.25"/>
  <cols>
    <col min="1" max="1" width="61.85546875" customWidth="1"/>
    <col min="2" max="2" width="17.85546875" customWidth="1"/>
    <col min="3" max="3" width="16.42578125" customWidth="1"/>
    <col min="4" max="6" width="15.42578125" bestFit="1" customWidth="1"/>
    <col min="7" max="7" width="16.42578125" bestFit="1" customWidth="1"/>
    <col min="8" max="10" width="15.42578125" bestFit="1" customWidth="1"/>
    <col min="11" max="11" width="16.42578125" bestFit="1" customWidth="1"/>
    <col min="12" max="14" width="15.42578125" bestFit="1" customWidth="1"/>
    <col min="15" max="15" width="16.42578125" bestFit="1" customWidth="1"/>
    <col min="16" max="18" width="15.42578125" bestFit="1" customWidth="1"/>
    <col min="19" max="19" width="16.42578125" bestFit="1" customWidth="1"/>
    <col min="20" max="22" width="15.42578125" bestFit="1" customWidth="1"/>
    <col min="23" max="23" width="16.42578125" bestFit="1" customWidth="1"/>
    <col min="24" max="24" width="15.42578125" bestFit="1" customWidth="1"/>
    <col min="26" max="26" width="9.7109375" bestFit="1" customWidth="1"/>
  </cols>
  <sheetData>
    <row r="2" spans="1:29" hidden="1" x14ac:dyDescent="0.25"/>
    <row r="3" spans="1:29" hidden="1" x14ac:dyDescent="0.25">
      <c r="A3" s="3" t="s">
        <v>37</v>
      </c>
      <c r="B3" s="17"/>
      <c r="C3" s="17" t="s">
        <v>28</v>
      </c>
      <c r="D3" s="17" t="s">
        <v>29</v>
      </c>
      <c r="E3" s="17" t="s">
        <v>30</v>
      </c>
      <c r="F3" s="17" t="s">
        <v>31</v>
      </c>
      <c r="G3" s="17" t="s">
        <v>32</v>
      </c>
      <c r="H3" s="17" t="s">
        <v>33</v>
      </c>
      <c r="I3" s="17" t="s">
        <v>34</v>
      </c>
      <c r="J3" s="17" t="s">
        <v>35</v>
      </c>
      <c r="K3" s="17" t="s">
        <v>36</v>
      </c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</row>
    <row r="4" spans="1:29" hidden="1" x14ac:dyDescent="0.25">
      <c r="A4" s="7" t="s">
        <v>14</v>
      </c>
      <c r="B4" s="14">
        <v>0</v>
      </c>
      <c r="C4" s="1">
        <f>SUM($B5:C5)</f>
        <v>0</v>
      </c>
      <c r="D4" s="1">
        <f>SUM($B5:D5)</f>
        <v>0</v>
      </c>
      <c r="E4" s="1">
        <f>SUM($B5:E5)</f>
        <v>0</v>
      </c>
      <c r="F4" s="1">
        <f>SUM($B5:F5)</f>
        <v>0</v>
      </c>
      <c r="G4" s="1">
        <f>SUM($B5:G5)</f>
        <v>0</v>
      </c>
      <c r="H4" s="1">
        <f>SUM($B5:H5)</f>
        <v>0</v>
      </c>
      <c r="I4" s="1">
        <f>SUM($B5:I5)</f>
        <v>0</v>
      </c>
      <c r="J4" s="1">
        <f>SUM($B5:J5)</f>
        <v>0</v>
      </c>
      <c r="K4" s="1">
        <f>SUM($B5:K5)</f>
        <v>0</v>
      </c>
    </row>
    <row r="5" spans="1:29" hidden="1" x14ac:dyDescent="0.25">
      <c r="A5" s="5" t="s">
        <v>43</v>
      </c>
      <c r="C5" s="8">
        <v>0</v>
      </c>
      <c r="D5" s="8">
        <v>0</v>
      </c>
      <c r="E5" s="8">
        <v>0</v>
      </c>
      <c r="F5" s="8">
        <v>0</v>
      </c>
      <c r="G5" s="8">
        <v>0</v>
      </c>
      <c r="H5" s="8">
        <v>0</v>
      </c>
      <c r="I5" s="8">
        <v>0</v>
      </c>
      <c r="J5" s="8">
        <v>0</v>
      </c>
      <c r="K5" s="8">
        <v>0</v>
      </c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</row>
    <row r="6" spans="1:29" hidden="1" x14ac:dyDescent="0.25">
      <c r="A6" s="5" t="s">
        <v>15</v>
      </c>
      <c r="B6">
        <f>SUM($B7:B7)</f>
        <v>0</v>
      </c>
      <c r="C6" s="22">
        <f>SUM($B7:C7)</f>
        <v>0</v>
      </c>
      <c r="D6" s="22">
        <f>SUM($B7:D7)</f>
        <v>0</v>
      </c>
      <c r="E6" s="22">
        <f>SUM($B7:E7)</f>
        <v>0</v>
      </c>
      <c r="F6" s="22">
        <f>SUM($B7:F7)</f>
        <v>0</v>
      </c>
      <c r="G6" s="22">
        <f>SUM($B7:G7)</f>
        <v>0</v>
      </c>
      <c r="H6" s="22">
        <f>SUM($B7:H7)</f>
        <v>0</v>
      </c>
      <c r="I6" s="22">
        <f>SUM($B7:I7)</f>
        <v>0</v>
      </c>
      <c r="J6" s="22">
        <f>SUM($B7:J7)</f>
        <v>0</v>
      </c>
      <c r="K6" s="22">
        <f>SUM($B7:K7)</f>
        <v>0</v>
      </c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</row>
    <row r="7" spans="1:29" hidden="1" x14ac:dyDescent="0.25">
      <c r="A7" s="5" t="s">
        <v>44</v>
      </c>
      <c r="B7">
        <v>0</v>
      </c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</row>
    <row r="8" spans="1:29" hidden="1" x14ac:dyDescent="0.25"/>
    <row r="9" spans="1:29" hidden="1" x14ac:dyDescent="0.25"/>
    <row r="10" spans="1:29" hidden="1" x14ac:dyDescent="0.25"/>
    <row r="11" spans="1:29" hidden="1" x14ac:dyDescent="0.25"/>
    <row r="12" spans="1:29" hidden="1" x14ac:dyDescent="0.25"/>
    <row r="13" spans="1:29" hidden="1" x14ac:dyDescent="0.25"/>
    <row r="14" spans="1:29" hidden="1" x14ac:dyDescent="0.25"/>
    <row r="15" spans="1:29" hidden="1" x14ac:dyDescent="0.25"/>
    <row r="16" spans="1:29" hidden="1" x14ac:dyDescent="0.25"/>
    <row r="17" spans="1:29" hidden="1" x14ac:dyDescent="0.25"/>
    <row r="18" spans="1:29" hidden="1" x14ac:dyDescent="0.25"/>
    <row r="19" spans="1:29" hidden="1" x14ac:dyDescent="0.25"/>
    <row r="20" spans="1:29" hidden="1" x14ac:dyDescent="0.25"/>
    <row r="21" spans="1:29" hidden="1" x14ac:dyDescent="0.25"/>
    <row r="22" spans="1:29" hidden="1" x14ac:dyDescent="0.25"/>
    <row r="23" spans="1:29" hidden="1" x14ac:dyDescent="0.25"/>
    <row r="24" spans="1:29" hidden="1" x14ac:dyDescent="0.25"/>
    <row r="25" spans="1:29" hidden="1" x14ac:dyDescent="0.25"/>
    <row r="26" spans="1:29" hidden="1" x14ac:dyDescent="0.25"/>
    <row r="27" spans="1:29" hidden="1" x14ac:dyDescent="0.25"/>
    <row r="28" spans="1:29" hidden="1" x14ac:dyDescent="0.25"/>
    <row r="29" spans="1:29" hidden="1" x14ac:dyDescent="0.25"/>
    <row r="30" spans="1:29" hidden="1" x14ac:dyDescent="0.25"/>
    <row r="31" spans="1:29" hidden="1" x14ac:dyDescent="0.25"/>
    <row r="32" spans="1:29" hidden="1" x14ac:dyDescent="0.25">
      <c r="A32" s="3" t="s">
        <v>16</v>
      </c>
      <c r="B32" s="17"/>
      <c r="C32" s="17" t="s">
        <v>28</v>
      </c>
      <c r="D32" s="17" t="s">
        <v>29</v>
      </c>
      <c r="E32" s="17" t="s">
        <v>30</v>
      </c>
      <c r="F32" s="17" t="s">
        <v>31</v>
      </c>
      <c r="G32" s="17" t="s">
        <v>32</v>
      </c>
      <c r="H32" s="17" t="s">
        <v>33</v>
      </c>
      <c r="I32" s="17" t="s">
        <v>34</v>
      </c>
      <c r="J32" s="17" t="s">
        <v>35</v>
      </c>
      <c r="K32" s="17" t="s">
        <v>36</v>
      </c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</row>
    <row r="33" spans="1:29" hidden="1" x14ac:dyDescent="0.25">
      <c r="A33" s="7" t="s">
        <v>14</v>
      </c>
      <c r="B33" s="1">
        <f>SUM($B34:B34)</f>
        <v>0</v>
      </c>
      <c r="C33" s="1">
        <f>SUM($B34:C34)</f>
        <v>0</v>
      </c>
      <c r="D33" s="1">
        <f>SUM($B34:D34)</f>
        <v>0</v>
      </c>
      <c r="E33" s="1">
        <f>SUM($B34:E34)</f>
        <v>0</v>
      </c>
      <c r="F33" s="1">
        <f>SUM($B34:F34)</f>
        <v>0</v>
      </c>
      <c r="G33" s="1">
        <f>SUM($B34:G34)</f>
        <v>0</v>
      </c>
      <c r="H33" s="1">
        <f>SUM($B34:H34)</f>
        <v>0</v>
      </c>
      <c r="I33" s="1">
        <f>SUM($B34:I34)</f>
        <v>0</v>
      </c>
      <c r="J33" s="1">
        <f>SUM($B34:J34)</f>
        <v>0</v>
      </c>
      <c r="K33" s="1">
        <f>SUM($B34:K34)</f>
        <v>0</v>
      </c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</row>
    <row r="34" spans="1:29" hidden="1" x14ac:dyDescent="0.25">
      <c r="A34" s="5" t="s">
        <v>43</v>
      </c>
      <c r="B34" s="10">
        <v>0</v>
      </c>
      <c r="C34" s="8">
        <v>0</v>
      </c>
      <c r="D34" s="8">
        <v>0</v>
      </c>
      <c r="E34" s="8">
        <v>0</v>
      </c>
      <c r="F34" s="8">
        <v>0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</row>
    <row r="35" spans="1:29" hidden="1" x14ac:dyDescent="0.25">
      <c r="A35" s="5" t="s">
        <v>15</v>
      </c>
      <c r="B35" s="1">
        <f>SUM($B36:B36)</f>
        <v>0</v>
      </c>
      <c r="C35" s="22">
        <f>SUM($B36:C36)</f>
        <v>0</v>
      </c>
      <c r="D35" s="22">
        <f>SUM($B36:D36)</f>
        <v>0</v>
      </c>
      <c r="E35" s="22">
        <f>SUM($B36:E36)</f>
        <v>0</v>
      </c>
      <c r="F35" s="22">
        <f>SUM($B36:F36)</f>
        <v>0</v>
      </c>
      <c r="G35" s="22">
        <f>SUM($B36:G36)</f>
        <v>0</v>
      </c>
      <c r="H35" s="22">
        <f>SUM($B36:H36)</f>
        <v>0</v>
      </c>
      <c r="I35" s="22">
        <f>SUM($B36:I36)</f>
        <v>0</v>
      </c>
      <c r="J35" s="22">
        <f>SUM($B36:J36)</f>
        <v>0</v>
      </c>
      <c r="K35" s="22">
        <f>SUM($B36:K36)</f>
        <v>0</v>
      </c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</row>
    <row r="36" spans="1:29" hidden="1" x14ac:dyDescent="0.25">
      <c r="A36" s="5" t="s">
        <v>44</v>
      </c>
      <c r="B36">
        <v>0</v>
      </c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22"/>
    </row>
    <row r="37" spans="1:29" hidden="1" x14ac:dyDescent="0.25"/>
    <row r="38" spans="1:29" hidden="1" x14ac:dyDescent="0.25"/>
    <row r="39" spans="1:29" hidden="1" x14ac:dyDescent="0.25"/>
    <row r="40" spans="1:29" hidden="1" x14ac:dyDescent="0.25"/>
    <row r="41" spans="1:29" hidden="1" x14ac:dyDescent="0.25"/>
    <row r="42" spans="1:29" hidden="1" x14ac:dyDescent="0.25"/>
    <row r="43" spans="1:29" hidden="1" x14ac:dyDescent="0.25"/>
    <row r="44" spans="1:29" hidden="1" x14ac:dyDescent="0.25"/>
    <row r="45" spans="1:29" hidden="1" x14ac:dyDescent="0.25"/>
    <row r="46" spans="1:29" hidden="1" x14ac:dyDescent="0.25"/>
    <row r="47" spans="1:29" hidden="1" x14ac:dyDescent="0.25"/>
    <row r="48" spans="1:29" hidden="1" x14ac:dyDescent="0.25"/>
    <row r="49" spans="1:29" hidden="1" x14ac:dyDescent="0.25"/>
    <row r="50" spans="1:29" hidden="1" x14ac:dyDescent="0.25"/>
    <row r="51" spans="1:29" hidden="1" x14ac:dyDescent="0.25"/>
    <row r="52" spans="1:29" hidden="1" x14ac:dyDescent="0.25"/>
    <row r="53" spans="1:29" hidden="1" x14ac:dyDescent="0.25"/>
    <row r="54" spans="1:29" hidden="1" x14ac:dyDescent="0.25"/>
    <row r="55" spans="1:29" hidden="1" x14ac:dyDescent="0.25"/>
    <row r="56" spans="1:29" hidden="1" x14ac:dyDescent="0.25"/>
    <row r="57" spans="1:29" hidden="1" x14ac:dyDescent="0.25"/>
    <row r="58" spans="1:29" hidden="1" x14ac:dyDescent="0.25"/>
    <row r="59" spans="1:29" hidden="1" x14ac:dyDescent="0.25"/>
    <row r="60" spans="1:29" hidden="1" x14ac:dyDescent="0.25"/>
    <row r="62" spans="1:29" x14ac:dyDescent="0.25">
      <c r="A62" s="3" t="s">
        <v>17</v>
      </c>
      <c r="B62" s="17"/>
      <c r="C62" s="17" t="s">
        <v>32</v>
      </c>
      <c r="D62" s="17" t="s">
        <v>33</v>
      </c>
      <c r="E62" s="17" t="s">
        <v>34</v>
      </c>
      <c r="F62" s="17" t="s">
        <v>35</v>
      </c>
      <c r="G62" s="17" t="s">
        <v>36</v>
      </c>
      <c r="H62" s="17" t="s">
        <v>50</v>
      </c>
      <c r="I62" s="17" t="s">
        <v>51</v>
      </c>
      <c r="J62" s="17" t="s">
        <v>52</v>
      </c>
      <c r="K62" s="17" t="s">
        <v>53</v>
      </c>
      <c r="L62" s="17" t="s">
        <v>54</v>
      </c>
      <c r="M62" s="17" t="s">
        <v>55</v>
      </c>
      <c r="N62" s="17" t="s">
        <v>56</v>
      </c>
      <c r="O62" s="17" t="s">
        <v>57</v>
      </c>
      <c r="P62" s="17" t="s">
        <v>60</v>
      </c>
      <c r="Q62" s="17" t="s">
        <v>61</v>
      </c>
      <c r="R62" s="17" t="s">
        <v>62</v>
      </c>
      <c r="S62" s="17" t="s">
        <v>63</v>
      </c>
      <c r="T62" s="17" t="s">
        <v>64</v>
      </c>
      <c r="U62" s="17"/>
      <c r="V62" s="17"/>
      <c r="W62" s="17"/>
      <c r="X62" s="17"/>
      <c r="Y62" s="17"/>
      <c r="Z62" s="17"/>
      <c r="AA62" s="17"/>
      <c r="AB62" s="17"/>
      <c r="AC62" s="17"/>
    </row>
    <row r="63" spans="1:29" x14ac:dyDescent="0.25">
      <c r="A63" s="7" t="s">
        <v>14</v>
      </c>
      <c r="B63" s="42">
        <v>0</v>
      </c>
      <c r="C63" s="1">
        <f>SUM($B64:C64)</f>
        <v>0</v>
      </c>
      <c r="D63" s="1">
        <f>SUM($B64:D64)</f>
        <v>0</v>
      </c>
      <c r="E63" s="1">
        <f>SUM($B64:E64)</f>
        <v>0</v>
      </c>
      <c r="F63" s="1">
        <f>SUM($B64:F64)</f>
        <v>0</v>
      </c>
      <c r="G63" s="1">
        <v>0</v>
      </c>
      <c r="H63" s="1">
        <v>0</v>
      </c>
      <c r="I63" s="1">
        <v>0</v>
      </c>
      <c r="J63" s="1">
        <f>SUM($B64:J64)</f>
        <v>0</v>
      </c>
      <c r="K63" s="1">
        <f>SUM($B64:K64)</f>
        <v>0</v>
      </c>
      <c r="L63" s="1">
        <f>SUM($B64:L64)</f>
        <v>51</v>
      </c>
      <c r="M63" s="1">
        <f>SUM($B64:M64)</f>
        <v>51</v>
      </c>
      <c r="N63" s="1">
        <f>SUM($B64:N64)</f>
        <v>51</v>
      </c>
      <c r="O63" s="1">
        <f>SUM($B64:O64)</f>
        <v>51</v>
      </c>
      <c r="P63" s="1">
        <f>SUM($B64:P64)</f>
        <v>51</v>
      </c>
      <c r="Q63" s="1">
        <f>SUM($B64:Q64)</f>
        <v>51</v>
      </c>
      <c r="R63" s="1">
        <f>SUM($B64:R64)</f>
        <v>51</v>
      </c>
      <c r="S63" s="1">
        <f>SUM($B64:S64)</f>
        <v>51</v>
      </c>
      <c r="T63" s="1">
        <f>SUM($B64:T64)</f>
        <v>51</v>
      </c>
      <c r="U63" s="1"/>
      <c r="V63" s="1"/>
      <c r="W63" s="1"/>
      <c r="X63" s="1"/>
      <c r="Y63" s="1"/>
      <c r="Z63" s="1"/>
      <c r="AA63" s="1"/>
      <c r="AB63" s="1"/>
      <c r="AC63" s="1"/>
    </row>
    <row r="64" spans="1:29" x14ac:dyDescent="0.25">
      <c r="A64" s="5" t="s">
        <v>43</v>
      </c>
      <c r="B64" s="1">
        <v>0</v>
      </c>
      <c r="C64" s="9">
        <v>0</v>
      </c>
      <c r="D64" s="9">
        <v>0</v>
      </c>
      <c r="E64" s="9">
        <v>0</v>
      </c>
      <c r="F64" s="9">
        <v>0</v>
      </c>
      <c r="G64" s="9">
        <v>0</v>
      </c>
      <c r="H64" s="9">
        <v>0</v>
      </c>
      <c r="I64" s="9">
        <v>0</v>
      </c>
      <c r="J64" s="9">
        <v>0</v>
      </c>
      <c r="K64" s="9">
        <v>0</v>
      </c>
      <c r="L64" s="9">
        <v>51</v>
      </c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8"/>
      <c r="Y64" s="8"/>
      <c r="Z64" s="8"/>
      <c r="AA64" s="8"/>
      <c r="AB64" s="8"/>
      <c r="AC64" s="8"/>
    </row>
    <row r="65" spans="1:29" x14ac:dyDescent="0.25">
      <c r="A65" s="5" t="s">
        <v>15</v>
      </c>
      <c r="B65" s="1">
        <f>SUM($B66:B66)</f>
        <v>0</v>
      </c>
      <c r="C65" s="22">
        <f>SUM($B66:C66)</f>
        <v>0</v>
      </c>
      <c r="D65" s="22">
        <f>SUM($B66:D66)</f>
        <v>0</v>
      </c>
      <c r="E65" s="22">
        <f>SUM($B66:E66)</f>
        <v>0</v>
      </c>
      <c r="F65" s="22">
        <f>SUM($B66:F66)</f>
        <v>0</v>
      </c>
      <c r="G65" s="22">
        <f>SUM($B66:G66)</f>
        <v>0</v>
      </c>
      <c r="H65" s="22">
        <f>SUM($B66:H66)</f>
        <v>0</v>
      </c>
      <c r="I65" s="22">
        <f>SUM($B66:I66)</f>
        <v>0</v>
      </c>
      <c r="J65" s="22">
        <f>SUM($B66:J66)</f>
        <v>0</v>
      </c>
      <c r="K65" s="22">
        <v>0</v>
      </c>
      <c r="L65" s="22">
        <v>51</v>
      </c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</row>
    <row r="66" spans="1:29" x14ac:dyDescent="0.25">
      <c r="A66" s="5" t="s">
        <v>44</v>
      </c>
      <c r="B66" s="25">
        <v>0</v>
      </c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</row>
    <row r="91" spans="1:29" hidden="1" x14ac:dyDescent="0.25"/>
    <row r="92" spans="1:29" hidden="1" x14ac:dyDescent="0.25">
      <c r="A92" s="3" t="s">
        <v>18</v>
      </c>
      <c r="B92" s="17"/>
      <c r="C92" s="17" t="s">
        <v>32</v>
      </c>
      <c r="D92" s="17" t="s">
        <v>33</v>
      </c>
      <c r="E92" s="17" t="s">
        <v>34</v>
      </c>
      <c r="F92" s="17" t="s">
        <v>35</v>
      </c>
      <c r="G92" s="17" t="s">
        <v>36</v>
      </c>
      <c r="H92" s="17" t="s">
        <v>50</v>
      </c>
      <c r="I92" s="17" t="s">
        <v>51</v>
      </c>
      <c r="J92" s="17" t="s">
        <v>52</v>
      </c>
      <c r="K92" s="17" t="s">
        <v>53</v>
      </c>
      <c r="L92" s="17" t="s">
        <v>54</v>
      </c>
      <c r="M92" s="17"/>
      <c r="N92" s="17"/>
      <c r="O92" s="17"/>
      <c r="P92" s="17"/>
      <c r="Q92" s="17"/>
      <c r="R92" s="17"/>
      <c r="S92" s="17"/>
      <c r="T92" s="17"/>
      <c r="U92" s="17"/>
      <c r="V92" s="17"/>
      <c r="W92" s="17"/>
      <c r="X92" s="17"/>
      <c r="Y92" s="17"/>
      <c r="Z92" s="17"/>
      <c r="AA92" s="17"/>
      <c r="AB92" s="17"/>
      <c r="AC92" s="17"/>
    </row>
    <row r="93" spans="1:29" hidden="1" x14ac:dyDescent="0.25">
      <c r="A93" s="6" t="s">
        <v>19</v>
      </c>
      <c r="B93" s="12">
        <f>SUM($B94:B94)</f>
        <v>0</v>
      </c>
      <c r="C93" s="1">
        <f>SUM($B94:C94)</f>
        <v>0</v>
      </c>
      <c r="D93" s="1">
        <f>SUM($B94:D94)</f>
        <v>0</v>
      </c>
      <c r="E93" s="1">
        <f>SUM($B94:E94)</f>
        <v>0</v>
      </c>
      <c r="F93" s="1">
        <f>SUM($B94:F94)</f>
        <v>0</v>
      </c>
      <c r="G93" s="1">
        <f>SUM($B94:G94)</f>
        <v>0</v>
      </c>
      <c r="H93" s="1">
        <f>SUM($B94:H94)</f>
        <v>0</v>
      </c>
      <c r="I93" s="1">
        <f>SUM($B94:I94)</f>
        <v>0</v>
      </c>
      <c r="J93" s="1">
        <f>SUM($B94:J94)</f>
        <v>0</v>
      </c>
      <c r="K93" s="1">
        <f>SUM($B94:K94)</f>
        <v>0</v>
      </c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A93" s="12"/>
      <c r="AB93" s="12"/>
      <c r="AC93" s="12"/>
    </row>
    <row r="94" spans="1:29" hidden="1" x14ac:dyDescent="0.25">
      <c r="A94" s="5" t="s">
        <v>42</v>
      </c>
      <c r="B94" s="1">
        <f>SUM(B100,B102,B104,B106,,B108)</f>
        <v>0</v>
      </c>
      <c r="C94" s="24">
        <f>SUM(C100,C102,C104,C106,,C108)</f>
        <v>0</v>
      </c>
      <c r="D94" s="24">
        <f>SUM(D100,D102,D104,D106,,D108)</f>
        <v>0</v>
      </c>
      <c r="E94" s="24">
        <f>SUM(E100,E102,E104,E106,,E108)</f>
        <v>0</v>
      </c>
      <c r="F94" s="24">
        <v>0</v>
      </c>
      <c r="G94" s="24">
        <v>0</v>
      </c>
      <c r="H94" s="24">
        <v>0</v>
      </c>
      <c r="I94" s="24">
        <v>0</v>
      </c>
      <c r="J94" s="24">
        <v>0</v>
      </c>
      <c r="K94" s="24">
        <v>0</v>
      </c>
      <c r="L94" s="24"/>
      <c r="M94" s="24"/>
      <c r="N94" s="24"/>
      <c r="O94" s="24"/>
      <c r="P94" s="24"/>
      <c r="Q94" s="24"/>
      <c r="R94" s="24"/>
      <c r="S94" s="24"/>
      <c r="T94" s="24"/>
      <c r="U94" s="24"/>
      <c r="V94" s="24"/>
      <c r="W94" s="24"/>
      <c r="X94" s="24"/>
      <c r="Y94" s="24"/>
      <c r="Z94" s="24"/>
      <c r="AA94" s="24"/>
      <c r="AB94" s="24"/>
      <c r="AC94" s="24"/>
    </row>
    <row r="95" spans="1:29" hidden="1" x14ac:dyDescent="0.25">
      <c r="A95" s="5" t="s">
        <v>20</v>
      </c>
      <c r="B95" s="1">
        <f>SUM($B96:B96)</f>
        <v>0</v>
      </c>
      <c r="C95" s="22">
        <f>SUM($B96:C96)</f>
        <v>0</v>
      </c>
      <c r="D95" s="22">
        <f>SUM($B96:D96)</f>
        <v>0</v>
      </c>
      <c r="E95" s="41">
        <f>SUM($B96:E96)</f>
        <v>0</v>
      </c>
      <c r="F95" s="22">
        <f>SUM($B96:F96)</f>
        <v>0</v>
      </c>
      <c r="G95" s="22">
        <f>SUM($B96:G96)</f>
        <v>0</v>
      </c>
      <c r="H95" s="22">
        <f>SUM($B96:H96)</f>
        <v>0</v>
      </c>
      <c r="I95" s="22">
        <f>SUM($B96:I96)</f>
        <v>0</v>
      </c>
      <c r="J95" s="22">
        <f>SUM($B96:J96)</f>
        <v>0</v>
      </c>
      <c r="K95" s="22">
        <f>SUM($B96:K96)</f>
        <v>0</v>
      </c>
      <c r="L95" s="22"/>
      <c r="M95" s="22"/>
      <c r="N95" s="22"/>
      <c r="O95" s="22"/>
      <c r="P95" s="22"/>
      <c r="Q95" s="22"/>
      <c r="R95" s="22"/>
      <c r="S95" s="22"/>
      <c r="T95" s="22"/>
      <c r="U95" s="22"/>
      <c r="V95" s="22"/>
      <c r="W95" s="22"/>
      <c r="X95" s="22"/>
      <c r="Y95" s="22"/>
      <c r="Z95" s="22"/>
      <c r="AA95" s="22"/>
      <c r="AB95" s="22"/>
      <c r="AC95" s="22"/>
    </row>
    <row r="96" spans="1:29" hidden="1" x14ac:dyDescent="0.25">
      <c r="A96" s="5" t="s">
        <v>45</v>
      </c>
      <c r="B96" s="1">
        <v>0</v>
      </c>
      <c r="C96" s="22"/>
      <c r="D96" s="22"/>
      <c r="E96" s="22"/>
      <c r="F96" s="22"/>
      <c r="G96" s="22"/>
      <c r="H96" s="22"/>
      <c r="I96" s="22"/>
      <c r="J96" s="22"/>
      <c r="K96" s="22"/>
      <c r="L96" s="22"/>
      <c r="M96" s="22"/>
      <c r="N96" s="22"/>
      <c r="O96" s="22"/>
      <c r="P96" s="22"/>
      <c r="Q96" s="22"/>
      <c r="R96" s="22"/>
      <c r="S96" s="22"/>
      <c r="T96" s="22"/>
      <c r="U96" s="22"/>
      <c r="V96" s="22"/>
      <c r="W96" s="22"/>
      <c r="X96" s="22"/>
      <c r="Y96" s="22"/>
      <c r="Z96" s="22"/>
      <c r="AA96" s="22"/>
      <c r="AB96" s="22"/>
      <c r="AC96" s="22"/>
    </row>
    <row r="97" spans="1:29" hidden="1" x14ac:dyDescent="0.25"/>
    <row r="98" spans="1:29" hidden="1" x14ac:dyDescent="0.25">
      <c r="A98" s="40" t="s">
        <v>48</v>
      </c>
    </row>
    <row r="99" spans="1:29" hidden="1" x14ac:dyDescent="0.25">
      <c r="A99" t="s">
        <v>5</v>
      </c>
    </row>
    <row r="100" spans="1:29" hidden="1" x14ac:dyDescent="0.25">
      <c r="A100" s="5" t="s">
        <v>11</v>
      </c>
      <c r="B100" s="27">
        <v>0</v>
      </c>
      <c r="C100" s="26"/>
      <c r="D100" s="26"/>
      <c r="E100" s="26"/>
      <c r="F100" s="26"/>
      <c r="G100" s="26"/>
      <c r="H100" s="26"/>
      <c r="I100" s="26"/>
      <c r="J100" s="26"/>
      <c r="K100" s="26"/>
      <c r="L100" s="26"/>
      <c r="M100" s="26"/>
      <c r="N100" s="26"/>
      <c r="O100" s="26"/>
      <c r="P100" s="26"/>
      <c r="Q100" s="26"/>
      <c r="R100" s="26"/>
      <c r="S100" s="26"/>
      <c r="T100" s="26"/>
      <c r="U100" s="26"/>
      <c r="V100" s="26"/>
      <c r="W100" s="26"/>
      <c r="X100" s="8"/>
      <c r="Y100" s="8"/>
      <c r="Z100" s="8"/>
      <c r="AA100" s="8"/>
      <c r="AB100" s="8"/>
      <c r="AC100" s="8"/>
    </row>
    <row r="101" spans="1:29" hidden="1" x14ac:dyDescent="0.25">
      <c r="A101" t="s">
        <v>6</v>
      </c>
      <c r="B101" s="10"/>
    </row>
    <row r="102" spans="1:29" hidden="1" x14ac:dyDescent="0.25">
      <c r="A102" s="5" t="s">
        <v>11</v>
      </c>
      <c r="B102" s="27">
        <v>0</v>
      </c>
      <c r="C102" s="26"/>
      <c r="D102" s="26"/>
      <c r="E102" s="26"/>
      <c r="F102" s="26"/>
      <c r="G102" s="26"/>
      <c r="H102" s="26"/>
      <c r="I102" s="26"/>
      <c r="J102" s="26"/>
      <c r="K102" s="26"/>
      <c r="L102" s="26"/>
      <c r="M102" s="26"/>
      <c r="N102" s="26"/>
      <c r="O102" s="26"/>
      <c r="P102" s="26"/>
      <c r="Q102" s="26"/>
      <c r="R102" s="26"/>
      <c r="S102" s="26"/>
      <c r="T102" s="26"/>
      <c r="U102" s="26"/>
      <c r="V102" s="26"/>
      <c r="W102" s="26"/>
      <c r="X102" s="8"/>
      <c r="Y102" s="8"/>
      <c r="Z102" s="8"/>
      <c r="AA102" s="8"/>
      <c r="AB102" s="8"/>
      <c r="AC102" s="8"/>
    </row>
    <row r="103" spans="1:29" hidden="1" x14ac:dyDescent="0.25">
      <c r="A103" t="s">
        <v>7</v>
      </c>
      <c r="B103" s="10"/>
    </row>
    <row r="104" spans="1:29" hidden="1" x14ac:dyDescent="0.25">
      <c r="A104" s="5" t="s">
        <v>11</v>
      </c>
      <c r="B104" s="27">
        <v>0</v>
      </c>
      <c r="C104" s="26"/>
      <c r="D104" s="26"/>
      <c r="E104" s="26"/>
      <c r="F104" s="26"/>
      <c r="G104" s="26"/>
      <c r="H104" s="26"/>
      <c r="I104" s="26"/>
      <c r="J104" s="26"/>
      <c r="K104" s="26"/>
      <c r="L104" s="26"/>
      <c r="M104" s="26"/>
      <c r="N104" s="26"/>
      <c r="O104" s="26"/>
      <c r="P104" s="26"/>
      <c r="Q104" s="26"/>
      <c r="R104" s="26"/>
      <c r="S104" s="26"/>
      <c r="T104" s="26"/>
      <c r="U104" s="26"/>
      <c r="V104" s="26"/>
      <c r="W104" s="26"/>
      <c r="X104" s="8"/>
      <c r="Y104" s="8"/>
      <c r="Z104" s="8"/>
      <c r="AA104" s="8"/>
      <c r="AB104" s="8"/>
      <c r="AC104" s="8"/>
    </row>
    <row r="105" spans="1:29" hidden="1" x14ac:dyDescent="0.25">
      <c r="A105" t="s">
        <v>8</v>
      </c>
      <c r="B105" s="10"/>
    </row>
    <row r="106" spans="1:29" hidden="1" x14ac:dyDescent="0.25">
      <c r="A106" s="5" t="s">
        <v>11</v>
      </c>
      <c r="B106" s="27">
        <v>0</v>
      </c>
      <c r="C106" s="26"/>
      <c r="D106" s="26"/>
      <c r="E106" s="26"/>
      <c r="F106" s="26"/>
      <c r="G106" s="26"/>
      <c r="H106" s="26"/>
      <c r="I106" s="26"/>
      <c r="J106" s="26"/>
      <c r="K106" s="26"/>
      <c r="L106" s="26"/>
      <c r="M106" s="26"/>
      <c r="N106" s="26"/>
      <c r="O106" s="26"/>
      <c r="P106" s="26"/>
      <c r="Q106" s="26"/>
      <c r="R106" s="26"/>
      <c r="S106" s="26"/>
      <c r="T106" s="26"/>
      <c r="U106" s="26"/>
      <c r="V106" s="26"/>
      <c r="W106" s="26"/>
      <c r="X106" s="8"/>
      <c r="Y106" s="8"/>
      <c r="Z106" s="8"/>
      <c r="AA106" s="8"/>
      <c r="AB106" s="8"/>
      <c r="AC106" s="8"/>
    </row>
    <row r="107" spans="1:29" hidden="1" x14ac:dyDescent="0.25">
      <c r="A107" t="s">
        <v>10</v>
      </c>
      <c r="B107" s="10"/>
    </row>
    <row r="108" spans="1:29" hidden="1" x14ac:dyDescent="0.25">
      <c r="A108" s="5" t="s">
        <v>11</v>
      </c>
      <c r="B108" s="27">
        <v>0</v>
      </c>
      <c r="C108" s="26"/>
      <c r="D108" s="26"/>
      <c r="E108" s="26"/>
      <c r="F108" s="26"/>
      <c r="G108" s="26"/>
      <c r="H108" s="26"/>
      <c r="I108" s="26"/>
      <c r="J108" s="26"/>
      <c r="K108" s="26"/>
      <c r="L108" s="26"/>
      <c r="M108" s="26"/>
      <c r="N108" s="26"/>
      <c r="O108" s="26"/>
      <c r="P108" s="26"/>
      <c r="Q108" s="26"/>
      <c r="R108" s="26"/>
      <c r="S108" s="26"/>
      <c r="T108" s="26"/>
      <c r="U108" s="26"/>
      <c r="V108" s="26"/>
      <c r="W108" s="26"/>
      <c r="X108" s="8"/>
      <c r="Y108" s="8"/>
      <c r="Z108" s="8"/>
      <c r="AA108" s="8"/>
      <c r="AB108" s="8"/>
      <c r="AC108" s="8"/>
    </row>
    <row r="109" spans="1:29" ht="18" hidden="1" customHeight="1" x14ac:dyDescent="0.25">
      <c r="B109" s="4"/>
    </row>
    <row r="110" spans="1:29" hidden="1" x14ac:dyDescent="0.25"/>
    <row r="111" spans="1:29" hidden="1" x14ac:dyDescent="0.25"/>
    <row r="112" spans="1:29" hidden="1" x14ac:dyDescent="0.25"/>
    <row r="113" hidden="1" x14ac:dyDescent="0.25"/>
    <row r="114" hidden="1" x14ac:dyDescent="0.25"/>
    <row r="115" hidden="1" x14ac:dyDescent="0.25"/>
    <row r="116" hidden="1" x14ac:dyDescent="0.25"/>
    <row r="117" hidden="1" x14ac:dyDescent="0.25"/>
    <row r="118" hidden="1" x14ac:dyDescent="0.25"/>
    <row r="119" hidden="1" x14ac:dyDescent="0.25"/>
    <row r="120" hidden="1" x14ac:dyDescent="0.25"/>
    <row r="121" hidden="1" x14ac:dyDescent="0.25"/>
    <row r="122" hidden="1" x14ac:dyDescent="0.25"/>
    <row r="123" hidden="1" x14ac:dyDescent="0.25"/>
    <row r="124" hidden="1" x14ac:dyDescent="0.25"/>
    <row r="125" hidden="1" x14ac:dyDescent="0.25"/>
    <row r="126" hidden="1" x14ac:dyDescent="0.25"/>
    <row r="127" hidden="1" x14ac:dyDescent="0.25"/>
    <row r="128" hidden="1" x14ac:dyDescent="0.25"/>
    <row r="129" spans="1:29" hidden="1" x14ac:dyDescent="0.25"/>
    <row r="130" spans="1:29" hidden="1" x14ac:dyDescent="0.25"/>
    <row r="131" spans="1:29" hidden="1" x14ac:dyDescent="0.25"/>
    <row r="132" spans="1:29" hidden="1" x14ac:dyDescent="0.25"/>
    <row r="133" spans="1:29" hidden="1" x14ac:dyDescent="0.25"/>
    <row r="134" spans="1:29" hidden="1" x14ac:dyDescent="0.25">
      <c r="A134" s="3" t="s">
        <v>21</v>
      </c>
      <c r="B134" s="17"/>
      <c r="C134" s="17" t="s">
        <v>28</v>
      </c>
      <c r="D134" s="17" t="s">
        <v>29</v>
      </c>
      <c r="E134" s="17" t="s">
        <v>30</v>
      </c>
      <c r="F134" s="17" t="s">
        <v>31</v>
      </c>
      <c r="G134" s="17" t="s">
        <v>32</v>
      </c>
      <c r="H134" s="17" t="s">
        <v>33</v>
      </c>
      <c r="I134" s="17" t="s">
        <v>34</v>
      </c>
      <c r="J134" s="17" t="s">
        <v>35</v>
      </c>
      <c r="K134" s="17" t="s">
        <v>36</v>
      </c>
      <c r="L134" s="17"/>
      <c r="M134" s="17"/>
      <c r="N134" s="17"/>
      <c r="O134" s="17"/>
      <c r="P134" s="17"/>
      <c r="Q134" s="17"/>
      <c r="R134" s="17"/>
      <c r="S134" s="17"/>
      <c r="T134" s="17"/>
      <c r="U134" s="17"/>
      <c r="V134" s="17"/>
      <c r="W134" s="17"/>
      <c r="X134" s="17"/>
      <c r="Y134" s="17"/>
      <c r="Z134" s="17"/>
      <c r="AA134" s="17"/>
      <c r="AB134" s="17"/>
      <c r="AC134" s="17"/>
    </row>
    <row r="135" spans="1:29" hidden="1" x14ac:dyDescent="0.25">
      <c r="A135" s="6" t="s">
        <v>22</v>
      </c>
      <c r="B135" s="12">
        <f>SUM($B136:B136)</f>
        <v>0</v>
      </c>
      <c r="C135" s="12">
        <f>SUM($B136:C136)</f>
        <v>0</v>
      </c>
      <c r="D135" s="12">
        <f>SUM($B136:D136)</f>
        <v>0</v>
      </c>
      <c r="E135" s="12">
        <f>SUM($B136:E136)</f>
        <v>0</v>
      </c>
      <c r="F135" s="12">
        <f>SUM($B136:F136)</f>
        <v>0</v>
      </c>
      <c r="G135" s="12">
        <f>SUM($B136:G136)</f>
        <v>0</v>
      </c>
      <c r="H135" s="12">
        <f>SUM($B136:H136)</f>
        <v>0</v>
      </c>
      <c r="I135" s="12">
        <f>SUM($B136:I136)</f>
        <v>0</v>
      </c>
      <c r="J135" s="12">
        <f>SUM($B136:J136)</f>
        <v>0</v>
      </c>
      <c r="K135" s="12">
        <f>SUM($B136:K136)</f>
        <v>0</v>
      </c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  <c r="Y135" s="12"/>
      <c r="Z135" s="12"/>
      <c r="AA135" s="12"/>
      <c r="AB135" s="12"/>
      <c r="AC135" s="12"/>
    </row>
    <row r="136" spans="1:29" hidden="1" x14ac:dyDescent="0.25">
      <c r="A136" s="5" t="s">
        <v>40</v>
      </c>
      <c r="B136" s="1">
        <f>SUM(B140:B141)</f>
        <v>0</v>
      </c>
      <c r="C136" s="24">
        <f>SUM(C140:C141)</f>
        <v>0</v>
      </c>
      <c r="D136" s="24">
        <f t="shared" ref="D136:K136" si="0">SUM(D140:D141)</f>
        <v>0</v>
      </c>
      <c r="E136" s="24">
        <v>0</v>
      </c>
      <c r="F136" s="24">
        <v>0</v>
      </c>
      <c r="G136" s="24">
        <v>0</v>
      </c>
      <c r="H136" s="24">
        <v>0</v>
      </c>
      <c r="I136" s="24">
        <f t="shared" si="0"/>
        <v>0</v>
      </c>
      <c r="J136" s="24">
        <f t="shared" si="0"/>
        <v>0</v>
      </c>
      <c r="K136" s="24">
        <f t="shared" si="0"/>
        <v>0</v>
      </c>
      <c r="L136" s="24"/>
      <c r="M136" s="24"/>
      <c r="N136" s="24"/>
      <c r="O136" s="24"/>
      <c r="P136" s="24"/>
      <c r="Q136" s="24"/>
      <c r="R136" s="24"/>
      <c r="S136" s="24"/>
      <c r="T136" s="24"/>
      <c r="U136" s="24"/>
      <c r="V136" s="24"/>
      <c r="W136" s="24"/>
      <c r="X136" s="24"/>
      <c r="Y136" s="24"/>
      <c r="Z136" s="24"/>
      <c r="AA136" s="24"/>
      <c r="AB136" s="24"/>
      <c r="AC136" s="24"/>
    </row>
    <row r="137" spans="1:29" hidden="1" x14ac:dyDescent="0.25">
      <c r="A137" s="5" t="s">
        <v>23</v>
      </c>
      <c r="B137" s="1">
        <f>SUM($B138:B138)</f>
        <v>0</v>
      </c>
      <c r="C137" s="22">
        <f>SUM($B138:C138)</f>
        <v>0</v>
      </c>
      <c r="D137" s="22">
        <f>SUM($B138:D138)</f>
        <v>0</v>
      </c>
      <c r="E137" s="22">
        <f>SUM($B138:E138)</f>
        <v>0</v>
      </c>
      <c r="F137" s="22">
        <f>SUM($B138:F138)</f>
        <v>0</v>
      </c>
      <c r="G137" s="22">
        <f>SUM($B138:G138)</f>
        <v>0</v>
      </c>
      <c r="H137" s="22">
        <f>SUM($B138:H138)</f>
        <v>0</v>
      </c>
      <c r="I137" s="22">
        <f>SUM($B138:I138)</f>
        <v>0</v>
      </c>
      <c r="J137" s="22">
        <f>SUM($B138:J138)</f>
        <v>0</v>
      </c>
      <c r="K137" s="22">
        <f>SUM($B138:K138)</f>
        <v>0</v>
      </c>
      <c r="L137" s="22"/>
      <c r="M137" s="22"/>
      <c r="N137" s="22"/>
      <c r="O137" s="22"/>
      <c r="P137" s="22"/>
      <c r="Q137" s="22"/>
      <c r="R137" s="22"/>
      <c r="S137" s="22"/>
      <c r="T137" s="22"/>
      <c r="U137" s="22"/>
      <c r="V137" s="22"/>
      <c r="W137" s="22"/>
      <c r="X137" s="22"/>
      <c r="Y137" s="22"/>
      <c r="Z137" s="22"/>
      <c r="AA137" s="22"/>
      <c r="AB137" s="22"/>
      <c r="AC137" s="22"/>
    </row>
    <row r="138" spans="1:29" hidden="1" x14ac:dyDescent="0.25">
      <c r="A138" s="5" t="s">
        <v>46</v>
      </c>
      <c r="B138" s="33">
        <v>0</v>
      </c>
      <c r="C138" s="22"/>
      <c r="D138" s="22"/>
      <c r="E138" s="22"/>
      <c r="F138" s="22"/>
      <c r="G138" s="22"/>
      <c r="H138" s="22"/>
      <c r="I138" s="22"/>
      <c r="J138" s="22"/>
      <c r="K138" s="22"/>
      <c r="L138" s="22"/>
      <c r="M138" s="22"/>
      <c r="N138" s="22"/>
      <c r="O138" s="22"/>
      <c r="P138" s="22"/>
      <c r="Q138" s="22"/>
      <c r="R138" s="22"/>
      <c r="S138" s="22"/>
      <c r="T138" s="22"/>
      <c r="U138" s="22"/>
      <c r="V138" s="22"/>
      <c r="W138" s="22"/>
      <c r="X138" s="22"/>
      <c r="Y138" s="22"/>
      <c r="Z138" s="22"/>
      <c r="AA138" s="22"/>
      <c r="AB138" s="22"/>
      <c r="AC138" s="22"/>
    </row>
    <row r="139" spans="1:29" hidden="1" x14ac:dyDescent="0.25"/>
    <row r="140" spans="1:29" hidden="1" x14ac:dyDescent="0.25">
      <c r="A140" s="5" t="s">
        <v>12</v>
      </c>
      <c r="B140" s="39">
        <v>0</v>
      </c>
      <c r="C140" s="38"/>
      <c r="D140" s="38"/>
      <c r="E140" s="38"/>
      <c r="F140" s="38"/>
      <c r="G140" s="38"/>
      <c r="H140" s="38"/>
      <c r="I140" s="38"/>
      <c r="J140" s="38"/>
      <c r="K140" s="38"/>
      <c r="L140" s="38"/>
      <c r="M140" s="38"/>
      <c r="N140" s="38"/>
      <c r="O140" s="38"/>
      <c r="P140" s="38"/>
      <c r="Q140" s="38"/>
      <c r="R140" s="38"/>
      <c r="S140" s="38"/>
      <c r="T140" s="38"/>
      <c r="U140" s="38"/>
      <c r="V140" s="34"/>
      <c r="W140" s="35"/>
      <c r="X140" s="36"/>
      <c r="Y140" s="36"/>
      <c r="Z140" s="36"/>
      <c r="AA140" s="36"/>
      <c r="AB140" s="36"/>
      <c r="AC140" s="36"/>
    </row>
    <row r="141" spans="1:29" hidden="1" x14ac:dyDescent="0.25">
      <c r="A141" s="5" t="s">
        <v>13</v>
      </c>
      <c r="B141" s="39">
        <v>0</v>
      </c>
      <c r="C141" s="38"/>
      <c r="D141" s="38"/>
      <c r="E141" s="38"/>
      <c r="F141" s="38"/>
      <c r="G141" s="38"/>
      <c r="H141" s="38"/>
      <c r="I141" s="38"/>
      <c r="J141" s="38"/>
      <c r="K141" s="38"/>
      <c r="L141" s="38"/>
      <c r="M141" s="38"/>
      <c r="N141" s="38"/>
      <c r="O141" s="38"/>
      <c r="P141" s="38"/>
      <c r="Q141" s="38"/>
      <c r="R141" s="38"/>
      <c r="S141" s="38"/>
      <c r="T141" s="38"/>
      <c r="U141" s="38"/>
      <c r="V141" s="34"/>
      <c r="W141" s="37"/>
      <c r="X141" s="36"/>
      <c r="Y141" s="36"/>
      <c r="Z141" s="36"/>
      <c r="AA141" s="36"/>
      <c r="AB141" s="36"/>
      <c r="AC141" s="36"/>
    </row>
    <row r="142" spans="1:29" hidden="1" x14ac:dyDescent="0.25"/>
    <row r="143" spans="1:29" hidden="1" x14ac:dyDescent="0.25">
      <c r="A143" s="11"/>
      <c r="B143" s="16"/>
      <c r="C143" s="10"/>
      <c r="D143" s="10"/>
    </row>
    <row r="144" spans="1:29" hidden="1" x14ac:dyDescent="0.25">
      <c r="A144" s="11"/>
      <c r="B144" s="16"/>
      <c r="C144" s="10"/>
      <c r="D144" s="10"/>
    </row>
    <row r="145" hidden="1" x14ac:dyDescent="0.25"/>
    <row r="146" hidden="1" x14ac:dyDescent="0.25"/>
    <row r="147" hidden="1" x14ac:dyDescent="0.25"/>
    <row r="148" hidden="1" x14ac:dyDescent="0.25"/>
    <row r="149" hidden="1" x14ac:dyDescent="0.25"/>
    <row r="150" hidden="1" x14ac:dyDescent="0.25"/>
    <row r="151" hidden="1" x14ac:dyDescent="0.25"/>
    <row r="152" hidden="1" x14ac:dyDescent="0.25"/>
    <row r="153" hidden="1" x14ac:dyDescent="0.25"/>
    <row r="154" hidden="1" x14ac:dyDescent="0.25"/>
    <row r="155" hidden="1" x14ac:dyDescent="0.25"/>
    <row r="156" hidden="1" x14ac:dyDescent="0.25"/>
    <row r="157" hidden="1" x14ac:dyDescent="0.25"/>
    <row r="158" hidden="1" x14ac:dyDescent="0.25"/>
    <row r="159" hidden="1" x14ac:dyDescent="0.25"/>
    <row r="160" hidden="1" x14ac:dyDescent="0.25"/>
    <row r="161" spans="1:29" hidden="1" x14ac:dyDescent="0.25"/>
    <row r="162" spans="1:29" hidden="1" x14ac:dyDescent="0.25"/>
    <row r="163" spans="1:29" hidden="1" x14ac:dyDescent="0.25"/>
    <row r="164" spans="1:29" hidden="1" x14ac:dyDescent="0.25"/>
    <row r="165" spans="1:29" hidden="1" x14ac:dyDescent="0.25"/>
    <row r="166" spans="1:29" hidden="1" x14ac:dyDescent="0.25"/>
    <row r="168" spans="1:29" x14ac:dyDescent="0.25">
      <c r="A168" s="3" t="s">
        <v>24</v>
      </c>
      <c r="B168" s="17"/>
      <c r="C168" s="17" t="s">
        <v>32</v>
      </c>
      <c r="D168" s="17" t="s">
        <v>33</v>
      </c>
      <c r="E168" s="17" t="s">
        <v>34</v>
      </c>
      <c r="F168" s="17" t="s">
        <v>35</v>
      </c>
      <c r="G168" s="17" t="s">
        <v>36</v>
      </c>
      <c r="H168" s="17" t="s">
        <v>50</v>
      </c>
      <c r="I168" s="17" t="s">
        <v>51</v>
      </c>
      <c r="J168" s="17" t="s">
        <v>52</v>
      </c>
      <c r="K168" s="17" t="s">
        <v>53</v>
      </c>
      <c r="L168" s="17" t="s">
        <v>54</v>
      </c>
      <c r="M168" s="17" t="s">
        <v>55</v>
      </c>
      <c r="N168" s="17" t="s">
        <v>56</v>
      </c>
      <c r="O168" s="17" t="s">
        <v>57</v>
      </c>
      <c r="P168" s="17" t="s">
        <v>60</v>
      </c>
      <c r="Q168" s="17" t="s">
        <v>61</v>
      </c>
      <c r="R168" s="17" t="s">
        <v>62</v>
      </c>
      <c r="S168" s="17" t="s">
        <v>63</v>
      </c>
      <c r="T168" s="17" t="s">
        <v>64</v>
      </c>
      <c r="U168" s="17"/>
      <c r="V168" s="17"/>
      <c r="W168" s="17"/>
      <c r="X168" s="17"/>
      <c r="Y168" s="17"/>
      <c r="Z168" s="17"/>
      <c r="AA168" s="17"/>
      <c r="AB168" s="17"/>
      <c r="AC168" s="17"/>
    </row>
    <row r="169" spans="1:29" x14ac:dyDescent="0.25">
      <c r="A169" s="6" t="s">
        <v>25</v>
      </c>
      <c r="B169" s="12">
        <f>SUM($B170:B170)</f>
        <v>0</v>
      </c>
      <c r="C169" s="12">
        <f>SUM($B170:C170)</f>
        <v>0</v>
      </c>
      <c r="D169" s="12">
        <f>SUM($B170:D170)</f>
        <v>0</v>
      </c>
      <c r="E169" s="12">
        <f>SUM($B170:E170)</f>
        <v>0</v>
      </c>
      <c r="F169" s="12">
        <f>SUM($B170:F170)</f>
        <v>0</v>
      </c>
      <c r="G169" s="51">
        <f>SUM($B170:G170)</f>
        <v>1700</v>
      </c>
      <c r="H169" s="51">
        <f>SUM($B170:H170)</f>
        <v>3200</v>
      </c>
      <c r="I169" s="51">
        <f>SUM($B170:I170)</f>
        <v>5200</v>
      </c>
      <c r="J169" s="51">
        <f>SUM($B170:J170)</f>
        <v>7200</v>
      </c>
      <c r="K169" s="51">
        <f>SUM($B170:K170)</f>
        <v>9700</v>
      </c>
      <c r="L169" s="51">
        <f>SUM($B170:L170)</f>
        <v>12200</v>
      </c>
      <c r="M169" s="51">
        <f>SUM($B170:M170)</f>
        <v>14254</v>
      </c>
      <c r="N169" s="51">
        <f>SUM($B170:N170)</f>
        <v>14254</v>
      </c>
      <c r="O169" s="51">
        <f>SUM($B170:O170)</f>
        <v>32954</v>
      </c>
      <c r="P169" s="51">
        <f>SUM($B170:P170)</f>
        <v>35454</v>
      </c>
      <c r="Q169" s="51">
        <f>SUM($B170:Q170)</f>
        <v>37454</v>
      </c>
      <c r="R169" s="51">
        <f>SUM($B170:R170)</f>
        <v>39954</v>
      </c>
      <c r="S169" s="51">
        <f>SUM($B170:S170)</f>
        <v>40954</v>
      </c>
      <c r="T169" s="51">
        <f>SUM($B170:T170)</f>
        <v>41354</v>
      </c>
      <c r="U169" s="12"/>
      <c r="V169" s="12"/>
      <c r="W169" s="12"/>
      <c r="X169" s="12"/>
      <c r="Y169" s="12"/>
      <c r="Z169" s="12"/>
      <c r="AA169" s="12"/>
      <c r="AB169" s="12"/>
      <c r="AC169" s="12"/>
    </row>
    <row r="170" spans="1:29" x14ac:dyDescent="0.25">
      <c r="A170" s="5" t="s">
        <v>41</v>
      </c>
      <c r="B170" s="1"/>
      <c r="C170" s="24">
        <f>SUM(C176,C178,C180)</f>
        <v>0</v>
      </c>
      <c r="D170" s="24">
        <f>SUM(D176,D178,D180)</f>
        <v>0</v>
      </c>
      <c r="E170" s="24">
        <f>SUM(E176,E178,E180)</f>
        <v>0</v>
      </c>
      <c r="F170" s="24">
        <v>0</v>
      </c>
      <c r="G170" s="52">
        <v>1700</v>
      </c>
      <c r="H170" s="52">
        <v>1500</v>
      </c>
      <c r="I170" s="52">
        <v>2000</v>
      </c>
      <c r="J170" s="52">
        <v>2000</v>
      </c>
      <c r="K170" s="50">
        <v>2500</v>
      </c>
      <c r="L170" s="24">
        <v>2500</v>
      </c>
      <c r="M170" s="24">
        <v>2054</v>
      </c>
      <c r="N170" s="24">
        <v>0</v>
      </c>
      <c r="O170" s="24">
        <f>6500+12200</f>
        <v>18700</v>
      </c>
      <c r="P170" s="24">
        <v>2500</v>
      </c>
      <c r="Q170" s="24">
        <v>2000</v>
      </c>
      <c r="R170" s="24">
        <v>2500</v>
      </c>
      <c r="S170" s="24">
        <v>1000</v>
      </c>
      <c r="T170" s="24">
        <f>30100-29700</f>
        <v>400</v>
      </c>
      <c r="U170" s="24"/>
      <c r="V170" s="24"/>
      <c r="W170" s="24"/>
      <c r="X170" s="24"/>
      <c r="Y170" s="24"/>
      <c r="Z170" s="24"/>
      <c r="AA170" s="24"/>
      <c r="AB170" s="24"/>
      <c r="AC170" s="24"/>
    </row>
    <row r="171" spans="1:29" x14ac:dyDescent="0.25">
      <c r="A171" s="5" t="s">
        <v>27</v>
      </c>
      <c r="B171" s="1">
        <f>SUM($B172:B172)</f>
        <v>0</v>
      </c>
      <c r="C171" s="41">
        <f>SUM($B172:C172)</f>
        <v>0</v>
      </c>
      <c r="D171" s="41">
        <f>SUM($B172:D172)</f>
        <v>0</v>
      </c>
      <c r="E171" s="22">
        <f>SUM($B172:E172)</f>
        <v>0</v>
      </c>
      <c r="F171" s="22">
        <f>SUM($B172:F172)</f>
        <v>0</v>
      </c>
      <c r="G171" s="22">
        <f>SUM($B172:G172)</f>
        <v>0</v>
      </c>
      <c r="H171" s="22">
        <f>SUM($B172:H172)</f>
        <v>0</v>
      </c>
      <c r="I171" s="22">
        <f>SUM($B172:I172)</f>
        <v>0</v>
      </c>
      <c r="J171" s="22">
        <f>SUM($B172:J172)</f>
        <v>0</v>
      </c>
      <c r="K171" s="22">
        <f>SUM($B172:K172)</f>
        <v>0</v>
      </c>
      <c r="L171" s="22">
        <v>0</v>
      </c>
      <c r="M171" s="22">
        <v>2054</v>
      </c>
      <c r="N171" s="22">
        <v>0</v>
      </c>
      <c r="O171" s="22"/>
      <c r="P171" s="22"/>
      <c r="Q171" s="22"/>
      <c r="R171" s="22"/>
      <c r="S171" s="22"/>
      <c r="T171" s="22"/>
      <c r="U171" s="22"/>
      <c r="V171" s="22"/>
      <c r="W171" s="22"/>
      <c r="X171" s="22"/>
      <c r="Y171" s="22"/>
      <c r="Z171" s="22"/>
      <c r="AA171" s="22"/>
      <c r="AB171" s="22"/>
      <c r="AC171" s="22"/>
    </row>
    <row r="172" spans="1:29" ht="30" x14ac:dyDescent="0.25">
      <c r="A172" s="29" t="s">
        <v>47</v>
      </c>
      <c r="B172" s="1">
        <f>SUM(B176,B178,B180)</f>
        <v>0</v>
      </c>
      <c r="C172" s="22"/>
      <c r="D172" s="22"/>
      <c r="E172" s="22"/>
      <c r="F172" s="22"/>
      <c r="G172" s="22"/>
      <c r="H172" s="22"/>
      <c r="I172" s="22"/>
      <c r="J172" s="22"/>
      <c r="K172" s="22"/>
      <c r="L172" s="22"/>
      <c r="M172" s="22">
        <v>2054</v>
      </c>
      <c r="N172" s="22">
        <v>0</v>
      </c>
      <c r="O172" s="22"/>
      <c r="P172" s="22"/>
      <c r="Q172" s="22"/>
      <c r="R172" s="22"/>
      <c r="S172" s="22"/>
      <c r="T172" s="22"/>
      <c r="U172" s="22"/>
      <c r="V172" s="22"/>
      <c r="W172" s="22"/>
      <c r="X172" s="22"/>
      <c r="Y172" s="22"/>
      <c r="Z172" s="22"/>
      <c r="AA172" s="22"/>
      <c r="AB172" s="22"/>
      <c r="AC172" s="22"/>
    </row>
    <row r="174" spans="1:29" x14ac:dyDescent="0.25">
      <c r="A174" s="40" t="s">
        <v>48</v>
      </c>
    </row>
    <row r="175" spans="1:29" x14ac:dyDescent="0.25">
      <c r="A175" t="s">
        <v>7</v>
      </c>
    </row>
    <row r="176" spans="1:29" x14ac:dyDescent="0.25">
      <c r="A176" s="5" t="s">
        <v>26</v>
      </c>
      <c r="B176" s="14">
        <v>0</v>
      </c>
      <c r="C176" s="28"/>
      <c r="D176" s="28"/>
      <c r="E176" s="28"/>
      <c r="F176" s="28"/>
      <c r="G176" s="45">
        <v>1700</v>
      </c>
      <c r="H176" s="45">
        <v>1500</v>
      </c>
      <c r="I176" s="45">
        <v>2000</v>
      </c>
      <c r="J176" s="45">
        <v>1700</v>
      </c>
      <c r="K176" s="45">
        <v>1700</v>
      </c>
      <c r="L176" s="45">
        <v>1500</v>
      </c>
      <c r="M176" s="45">
        <v>2000</v>
      </c>
      <c r="N176" s="45">
        <v>0</v>
      </c>
      <c r="O176" s="45">
        <v>2700</v>
      </c>
      <c r="P176" s="28">
        <v>1200</v>
      </c>
      <c r="Q176" s="28">
        <v>879</v>
      </c>
      <c r="R176" s="28">
        <v>1500</v>
      </c>
      <c r="S176" s="28">
        <f>1500-758</f>
        <v>742</v>
      </c>
      <c r="T176" s="28">
        <v>1000</v>
      </c>
      <c r="U176" s="45"/>
      <c r="V176" s="45"/>
      <c r="W176" s="28"/>
      <c r="X176" s="8"/>
      <c r="Y176" s="8"/>
      <c r="Z176" s="8"/>
      <c r="AA176" s="8"/>
      <c r="AB176" s="8"/>
      <c r="AC176" s="8"/>
    </row>
    <row r="177" spans="1:29" x14ac:dyDescent="0.25">
      <c r="A177" s="10" t="s">
        <v>8</v>
      </c>
      <c r="B177" s="15"/>
      <c r="C177" s="15"/>
      <c r="D177" s="15"/>
      <c r="E177" s="15"/>
      <c r="F177" s="15"/>
      <c r="G177" s="15"/>
      <c r="H177" s="15"/>
      <c r="I177" s="15"/>
      <c r="J177" s="15"/>
      <c r="K177" s="15"/>
      <c r="L177" s="15"/>
      <c r="M177" s="15">
        <v>2054</v>
      </c>
      <c r="N177" s="15">
        <v>0</v>
      </c>
      <c r="O177" s="15"/>
      <c r="P177" s="15"/>
      <c r="Q177" s="15"/>
      <c r="R177" s="15"/>
      <c r="S177" s="15"/>
      <c r="T177" s="15"/>
      <c r="U177" s="15"/>
      <c r="V177" s="15"/>
      <c r="W177" s="15"/>
    </row>
    <row r="178" spans="1:29" x14ac:dyDescent="0.25">
      <c r="A178" s="13" t="s">
        <v>26</v>
      </c>
      <c r="B178" s="15">
        <v>0</v>
      </c>
      <c r="C178" s="28"/>
      <c r="D178" s="28"/>
      <c r="E178" s="28"/>
      <c r="F178" s="28"/>
      <c r="G178" s="28"/>
      <c r="H178" s="28"/>
      <c r="I178" s="28"/>
      <c r="J178" s="28"/>
      <c r="K178" s="28"/>
      <c r="L178" s="28"/>
      <c r="M178" s="28"/>
      <c r="N178" s="28"/>
      <c r="O178" s="28"/>
      <c r="P178" s="28"/>
      <c r="Q178" s="28"/>
      <c r="R178" s="28"/>
      <c r="S178" s="28"/>
      <c r="T178" s="28"/>
      <c r="U178" s="28"/>
      <c r="V178" s="28"/>
      <c r="W178" s="28"/>
      <c r="X178" s="8"/>
      <c r="Y178" s="8"/>
      <c r="Z178" s="8"/>
      <c r="AA178" s="8"/>
      <c r="AB178" s="8"/>
      <c r="AC178" s="8"/>
    </row>
    <row r="179" spans="1:29" x14ac:dyDescent="0.25">
      <c r="A179" s="10" t="s">
        <v>9</v>
      </c>
      <c r="B179" s="14"/>
      <c r="C179" s="14"/>
      <c r="D179" s="14"/>
      <c r="E179" s="14"/>
      <c r="F179" s="14"/>
      <c r="G179" s="14"/>
      <c r="H179" s="14"/>
      <c r="I179" s="14"/>
      <c r="J179" s="14"/>
      <c r="K179" s="14"/>
      <c r="L179" s="14"/>
      <c r="M179" s="14"/>
      <c r="N179" s="14"/>
      <c r="O179" s="14"/>
      <c r="P179" s="14"/>
      <c r="Q179" s="14"/>
      <c r="R179" s="14"/>
      <c r="S179" s="14"/>
      <c r="T179" s="14"/>
      <c r="U179" s="14"/>
      <c r="V179" s="14"/>
    </row>
    <row r="180" spans="1:29" x14ac:dyDescent="0.25">
      <c r="A180" s="13" t="s">
        <v>26</v>
      </c>
      <c r="B180" s="14">
        <v>0</v>
      </c>
      <c r="C180" s="28"/>
      <c r="D180" s="28"/>
      <c r="E180" s="28"/>
      <c r="F180" s="28"/>
      <c r="G180" s="28"/>
      <c r="H180" s="28"/>
      <c r="I180" s="28"/>
      <c r="J180" s="28"/>
      <c r="K180" s="28">
        <v>500</v>
      </c>
      <c r="L180" s="28">
        <v>900</v>
      </c>
      <c r="M180" s="28">
        <v>700</v>
      </c>
      <c r="N180" s="28">
        <v>1000</v>
      </c>
      <c r="O180" s="28">
        <v>700</v>
      </c>
      <c r="P180" s="28">
        <v>1000</v>
      </c>
      <c r="Q180" s="28">
        <v>1000</v>
      </c>
      <c r="R180" s="28">
        <v>1000</v>
      </c>
      <c r="S180" s="28">
        <f>1200+679</f>
        <v>1879</v>
      </c>
      <c r="T180" s="28">
        <v>1300</v>
      </c>
      <c r="U180" s="28"/>
      <c r="V180" s="28"/>
      <c r="W180" s="8"/>
      <c r="X180" s="8"/>
      <c r="Y180" s="8"/>
      <c r="Z180" s="8"/>
      <c r="AA180" s="8"/>
      <c r="AB180" s="8"/>
      <c r="AC180" s="8"/>
    </row>
    <row r="181" spans="1:29" x14ac:dyDescent="0.25">
      <c r="B181" s="14"/>
    </row>
    <row r="206" spans="3:23" x14ac:dyDescent="0.25"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</row>
    <row r="207" spans="3:23" x14ac:dyDescent="0.25"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</row>
  </sheetData>
  <pageMargins left="0.7" right="0.7" top="0.75" bottom="0.75" header="0.3" footer="0.3"/>
  <pageSetup paperSize="5" scale="34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LongProperties xmlns="http://schemas.microsoft.com/office/2006/metadata/longPropertie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87A645601BC9E46983F9DA01018F6A0" ma:contentTypeVersion="2" ma:contentTypeDescription="Create a new document." ma:contentTypeScope="" ma:versionID="87f35300638d2ae7a2d0984eb70b80d8">
  <xsd:schema xmlns:xsd="http://www.w3.org/2001/XMLSchema" xmlns:xs="http://www.w3.org/2001/XMLSchema" xmlns:p="http://schemas.microsoft.com/office/2006/metadata/properties" xmlns:ns2="7bff38ae-c586-488a-b0ab-6cd0b93f9e9e" targetNamespace="http://schemas.microsoft.com/office/2006/metadata/properties" ma:root="true" ma:fieldsID="542281668ba523e2d308e8ad12ad8e8f" ns2:_="">
    <xsd:import namespace="7bff38ae-c586-488a-b0ab-6cd0b93f9e9e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bff38ae-c586-488a-b0ab-6cd0b93f9e9e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798B47F-8A24-4E9E-AB74-92E9DB597C52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D0E86296-277A-4DBE-90D4-36D2017E1867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6CF949ED-B891-41C2-8C29-B53CF8E73B9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bff38ae-c586-488a-b0ab-6cd0b93f9e9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B7C1F7F3-B52C-4BAF-9ECE-3EBF0CE90655}">
  <ds:schemaRefs>
    <ds:schemaRef ds:uri="http://schemas.microsoft.com/sharepoint/v3/contenttype/forms"/>
  </ds:schemaRefs>
</ds:datastoreItem>
</file>

<file path=customXml/itemProps5.xml><?xml version="1.0" encoding="utf-8"?>
<ds:datastoreItem xmlns:ds="http://schemas.openxmlformats.org/officeDocument/2006/customXml" ds:itemID="{C114BD3E-656E-44DA-ADCE-BA193855C5FE}">
  <ds:schemaRefs>
    <ds:schemaRef ds:uri="http://purl.org/dc/terms/"/>
    <ds:schemaRef ds:uri="http://schemas.microsoft.com/office/2006/metadata/properties"/>
    <ds:schemaRef ds:uri="http://purl.org/dc/elements/1.1/"/>
    <ds:schemaRef ds:uri="http://schemas.microsoft.com/office/2006/documentManagement/types"/>
    <ds:schemaRef ds:uri="http://www.w3.org/XML/1998/namespace"/>
    <ds:schemaRef ds:uri="http://schemas.openxmlformats.org/package/2006/metadata/core-properties"/>
    <ds:schemaRef ds:uri="http://schemas.microsoft.com/office/infopath/2007/PartnerControls"/>
    <ds:schemaRef ds:uri="http://purl.org/dc/dcmitype/"/>
    <ds:schemaRef ds:uri="7bff38ae-c586-488a-b0ab-6cd0b93f9e9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Financial Proj</vt:lpstr>
      <vt:lpstr>Performance Proj</vt:lpstr>
    </vt:vector>
  </TitlesOfParts>
  <Company>Housing and Urban Development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h46064</dc:creator>
  <cp:lastModifiedBy>Schmitz, Matthew</cp:lastModifiedBy>
  <cp:lastPrinted>2014-03-28T15:42:18Z</cp:lastPrinted>
  <dcterms:created xsi:type="dcterms:W3CDTF">2012-04-19T15:15:44Z</dcterms:created>
  <dcterms:modified xsi:type="dcterms:W3CDTF">2018-03-16T18:55:34Z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ContentTypeId">
    <vt:lpwstr>0x010100690987CF8219664A886C8A8E6436B92C</vt:lpwstr>
  </property>
  <property fmtid="{D5CDD505-2E9C-101B-9397-08002B2CF9AE}" pid="4" name="_dlc_DocIdItemGuid">
    <vt:lpwstr>a1844e94-464b-401b-aa21-c79d8cf2c4ec</vt:lpwstr>
  </property>
  <property fmtid="{D5CDD505-2E9C-101B-9397-08002B2CF9AE}" pid="5" name="_dlc_DocId">
    <vt:lpwstr>HUDHUDDRT-664-107</vt:lpwstr>
  </property>
  <property fmtid="{D5CDD505-2E9C-101B-9397-08002B2CF9AE}" pid="6" name="_dlc_DocIdUrl">
    <vt:lpwstr>http://hudsharepoint.hud.gov/sites/cpd/HUD_DRT/CDBGDR_field_info/_layouts/DocIdRedir.aspx?ID=HUDHUDDRT-664-107, HUDHUDDRT-664-107</vt:lpwstr>
  </property>
</Properties>
</file>