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06"/>
  <workbookPr/>
  <mc:AlternateContent xmlns:mc="http://schemas.openxmlformats.org/markup-compatibility/2006">
    <mc:Choice Requires="x15">
      <x15ac:absPath xmlns:x15ac="http://schemas.microsoft.com/office/spreadsheetml/2010/11/ac" url="/Users/BenRecht/Desktop/"/>
    </mc:Choice>
  </mc:AlternateContent>
  <xr:revisionPtr revIDLastSave="0" documentId="8_{E7DE4E3D-71F6-8B4F-9A51-33F55E3D223F}" xr6:coauthVersionLast="47" xr6:coauthVersionMax="47" xr10:uidLastSave="{00000000-0000-0000-0000-000000000000}"/>
  <bookViews>
    <workbookView xWindow="820" yWindow="500" windowWidth="14400" windowHeight="5380" xr2:uid="{00000000-000D-0000-FFFF-FFFF00000000}"/>
  </bookViews>
  <sheets>
    <sheet name="Monthly Report" sheetId="2" r:id="rId1"/>
    <sheet name="Sheet4" sheetId="8" state="hidden" r:id="rId2"/>
    <sheet name="Sheet2" sheetId="6" state="hidden" r:id="rId3"/>
    <sheet name="Sheet3" sheetId="7" state="hidden" r:id="rId4"/>
    <sheet name="Definitions" sheetId="3" r:id="rId5"/>
    <sheet name="Narrative" sheetId="5" r:id="rId6"/>
    <sheet name="Sheet1" sheetId="4"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 l="1"/>
  <c r="N106" i="2" l="1"/>
  <c r="B51" i="6" l="1"/>
  <c r="C51" i="6"/>
  <c r="N91" i="2" l="1"/>
  <c r="N92" i="2"/>
  <c r="N93" i="2"/>
  <c r="N94" i="2"/>
  <c r="N95" i="2"/>
  <c r="N96" i="2"/>
  <c r="N97" i="2"/>
  <c r="N98" i="2"/>
  <c r="N99" i="2"/>
  <c r="N100" i="2"/>
  <c r="N101" i="2"/>
  <c r="N89" i="2"/>
  <c r="N87" i="2" l="1"/>
  <c r="P86" i="2" l="1"/>
  <c r="R87" i="2"/>
  <c r="O99" i="2"/>
  <c r="E6" i="2"/>
  <c r="D2" i="4" l="1"/>
  <c r="C2" i="4"/>
  <c r="B2" i="4"/>
  <c r="B85" i="2" l="1"/>
  <c r="C85" i="2"/>
  <c r="K85" i="2"/>
  <c r="L85" i="2"/>
  <c r="M85" i="2"/>
  <c r="N17" i="2" l="1"/>
  <c r="N73" i="2" l="1"/>
  <c r="N72" i="2"/>
  <c r="N71" i="2"/>
  <c r="N70" i="2"/>
  <c r="C69" i="2"/>
  <c r="K69" i="2"/>
  <c r="L69" i="2"/>
  <c r="M69" i="2"/>
  <c r="B69" i="2"/>
  <c r="N69" i="2" l="1"/>
  <c r="N76" i="2"/>
  <c r="N18" i="2" l="1"/>
  <c r="C74" i="2" l="1"/>
  <c r="K74" i="2"/>
  <c r="L74" i="2"/>
  <c r="M74" i="2"/>
  <c r="C59" i="2"/>
  <c r="K59" i="2"/>
  <c r="L59" i="2"/>
  <c r="M59" i="2"/>
  <c r="C51" i="2"/>
  <c r="K51" i="2"/>
  <c r="L51" i="2"/>
  <c r="M51" i="2"/>
  <c r="C43" i="2"/>
  <c r="K43" i="2"/>
  <c r="K42" i="2" s="1"/>
  <c r="L43" i="2"/>
  <c r="L42" i="2" s="1"/>
  <c r="M43" i="2"/>
  <c r="M42" i="2" s="1"/>
  <c r="C42" i="2" l="1"/>
  <c r="N111" i="2"/>
  <c r="N112" i="2"/>
  <c r="N113" i="2"/>
  <c r="N110" i="2"/>
  <c r="N107" i="2"/>
  <c r="N108" i="2"/>
  <c r="N105" i="2"/>
  <c r="N80" i="2"/>
  <c r="N81" i="2"/>
  <c r="N82" i="2"/>
  <c r="N83" i="2"/>
  <c r="N84" i="2"/>
  <c r="N86" i="2"/>
  <c r="N88" i="2"/>
  <c r="N90" i="2"/>
  <c r="N79" i="2"/>
  <c r="N75" i="2"/>
  <c r="N44" i="2"/>
  <c r="N45" i="2"/>
  <c r="N46" i="2"/>
  <c r="N47" i="2"/>
  <c r="N48" i="2"/>
  <c r="N49" i="2"/>
  <c r="N50" i="2"/>
  <c r="N52" i="2"/>
  <c r="N53" i="2"/>
  <c r="N54" i="2"/>
  <c r="N55" i="2"/>
  <c r="N56" i="2"/>
  <c r="N57" i="2"/>
  <c r="N58" i="2"/>
  <c r="N60" i="2"/>
  <c r="N61" i="2"/>
  <c r="N62" i="2"/>
  <c r="N63" i="2"/>
  <c r="N64" i="2"/>
  <c r="N65" i="2"/>
  <c r="N66" i="2"/>
  <c r="N35" i="2"/>
  <c r="N36" i="2"/>
  <c r="N37" i="2"/>
  <c r="N38" i="2"/>
  <c r="N39" i="2"/>
  <c r="N34" i="2"/>
  <c r="N28" i="2"/>
  <c r="N29" i="2"/>
  <c r="N30" i="2"/>
  <c r="N31" i="2"/>
  <c r="N32" i="2"/>
  <c r="N27" i="2"/>
  <c r="N24" i="2"/>
  <c r="N25" i="2"/>
  <c r="N23" i="2"/>
  <c r="N12" i="2"/>
  <c r="N13" i="2"/>
  <c r="N14" i="2"/>
  <c r="N15" i="2"/>
  <c r="N16" i="2"/>
  <c r="N19" i="2"/>
  <c r="N11" i="2"/>
  <c r="N7" i="2"/>
  <c r="N8" i="2"/>
  <c r="N9" i="2"/>
  <c r="C6" i="2"/>
  <c r="D6" i="2"/>
  <c r="F6" i="2"/>
  <c r="G6" i="2"/>
  <c r="I6" i="2"/>
  <c r="J6" i="2"/>
  <c r="K6" i="2"/>
  <c r="L6" i="2"/>
  <c r="M6" i="2"/>
  <c r="B74" i="2"/>
  <c r="N74" i="2" s="1"/>
  <c r="B59" i="2"/>
  <c r="N59" i="2" s="1"/>
  <c r="B51" i="2"/>
  <c r="N51" i="2" s="1"/>
  <c r="B43" i="2"/>
  <c r="N43" i="2" s="1"/>
  <c r="P6" i="2" l="1"/>
  <c r="N85" i="2"/>
  <c r="B42" i="2"/>
  <c r="N42" i="2" s="1"/>
  <c r="B6" i="2"/>
  <c r="N6" i="2" s="1"/>
</calcChain>
</file>

<file path=xl/sharedStrings.xml><?xml version="1.0" encoding="utf-8"?>
<sst xmlns="http://schemas.openxmlformats.org/spreadsheetml/2006/main" count="328" uniqueCount="192">
  <si>
    <t>JISC Monthly Report - 2021</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</si>
  <si>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</si>
  <si>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r>
      <t xml:space="preserve">Total </t>
    </r>
    <r>
      <rPr>
        <b/>
        <i/>
        <sz val="11"/>
        <color theme="1"/>
        <rFont val="Calibri"/>
        <family val="2"/>
        <scheme val="minor"/>
      </rPr>
      <t>(autocalculation)</t>
    </r>
  </si>
  <si>
    <t>Youth Coming Through the JISC</t>
  </si>
  <si>
    <r>
      <t xml:space="preserve">Total # of youth diverted during month </t>
    </r>
    <r>
      <rPr>
        <i/>
        <sz val="11"/>
        <color rgb="FF0070C0"/>
        <rFont val="Calibri"/>
        <family val="2"/>
        <scheme val="minor"/>
      </rPr>
      <t>(autocalculation)</t>
    </r>
  </si>
  <si>
    <t>Youth referred for diversion during on-site hours</t>
  </si>
  <si>
    <t>Youth referred for diversion during off hours</t>
  </si>
  <si>
    <t>Total # Community Walk In Referrals</t>
  </si>
  <si>
    <t>Diverted youth within contracted service areas referred to case management services</t>
  </si>
  <si>
    <t>LCLC</t>
  </si>
  <si>
    <t>BUILD</t>
  </si>
  <si>
    <t>ALSO</t>
  </si>
  <si>
    <t>New Life Centers</t>
  </si>
  <si>
    <t>Target Area Development</t>
  </si>
  <si>
    <t>n/a</t>
  </si>
  <si>
    <t>Back of the Yards - Provider TBD</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</si>
  <si>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</si>
  <si>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Total # of youth who received limited legal representation/diversion advocacy during month</t>
  </si>
  <si>
    <t>Total # of client engagement letters signed</t>
  </si>
  <si>
    <t>Diverted Youth Receiving Case Management Services</t>
  </si>
  <si>
    <t>Demographics</t>
  </si>
  <si>
    <t>Sex</t>
  </si>
  <si>
    <t>Male</t>
  </si>
  <si>
    <t>Female</t>
  </si>
  <si>
    <t>Intersex</t>
  </si>
  <si>
    <t>Race</t>
  </si>
  <si>
    <t>African American/Black</t>
  </si>
  <si>
    <t>Hispanic/Latinx</t>
  </si>
  <si>
    <t>White</t>
  </si>
  <si>
    <t>Asian</t>
  </si>
  <si>
    <t>Native American/Pacific Islander</t>
  </si>
  <si>
    <t>Other</t>
  </si>
  <si>
    <t>Age</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</si>
  <si>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</si>
  <si>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</si>
  <si>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</si>
  <si>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</si>
  <si>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</si>
  <si>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</si>
  <si>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</si>
  <si>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</si>
  <si>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r>
      <t xml:space="preserve">Successful Completion </t>
    </r>
    <r>
      <rPr>
        <i/>
        <sz val="11"/>
        <color theme="1"/>
        <rFont val="Calibri"/>
        <family val="2"/>
        <scheme val="minor"/>
      </rPr>
      <t>(autocalculation)</t>
    </r>
  </si>
  <si>
    <t xml:space="preserve">      &lt;30 days</t>
  </si>
  <si>
    <t xml:space="preserve">     30-59 days</t>
  </si>
  <si>
    <t xml:space="preserve">     60-89 days</t>
  </si>
  <si>
    <t xml:space="preserve">     90-119 days</t>
  </si>
  <si>
    <t xml:space="preserve">     120- 149 days</t>
  </si>
  <si>
    <t xml:space="preserve">     150-179 days</t>
  </si>
  <si>
    <t xml:space="preserve">     180+ days</t>
  </si>
  <si>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</si>
  <si>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</si>
  <si>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Contact Tracking</t>
  </si>
  <si>
    <r>
      <t xml:space="preserve">Total # of pre-engagement attempts </t>
    </r>
    <r>
      <rPr>
        <i/>
        <sz val="11"/>
        <color theme="1"/>
        <rFont val="Calibri"/>
        <family val="2"/>
        <scheme val="minor"/>
      </rPr>
      <t>(autocalculation)</t>
    </r>
  </si>
  <si>
    <t>Phone call</t>
  </si>
  <si>
    <t>Letters</t>
  </si>
  <si>
    <t>House Visits</t>
  </si>
  <si>
    <r>
      <t xml:space="preserve">Total # of case management contacts made in reporting period </t>
    </r>
    <r>
      <rPr>
        <i/>
        <sz val="11"/>
        <color theme="1"/>
        <rFont val="Calibri"/>
        <family val="2"/>
        <scheme val="minor"/>
      </rPr>
      <t>(autocalculation)</t>
    </r>
  </si>
  <si>
    <t>Successful attempts</t>
  </si>
  <si>
    <t>Unsuccessful attempts</t>
  </si>
  <si>
    <t>Average caseload size (per case manager)</t>
  </si>
  <si>
    <r>
      <t xml:space="preserve">Activity type for individuals </t>
    </r>
    <r>
      <rPr>
        <b/>
        <sz val="11"/>
        <color theme="1"/>
        <rFont val="Calibri"/>
        <family val="2"/>
        <scheme val="minor"/>
      </rPr>
      <t>successfully</t>
    </r>
    <r>
      <rPr>
        <sz val="11"/>
        <color theme="1"/>
        <rFont val="Calibri"/>
        <family val="2"/>
        <scheme val="minor"/>
      </rPr>
      <t xml:space="preserve"> reached:</t>
    </r>
  </si>
  <si>
    <t>Individual Meeting</t>
  </si>
  <si>
    <t>Referral/Linkage Accompaniment</t>
  </si>
  <si>
    <t>Group Activity</t>
  </si>
  <si>
    <t>Family Engagement</t>
  </si>
  <si>
    <t xml:space="preserve"> Other</t>
  </si>
  <si>
    <t xml:space="preserve">Other detail: </t>
  </si>
  <si>
    <t>Phone</t>
  </si>
  <si>
    <r>
      <t xml:space="preserve">Total Number of Linkages Made During Month </t>
    </r>
    <r>
      <rPr>
        <i/>
        <sz val="12"/>
        <color theme="1"/>
        <rFont val="Calibri"/>
        <family val="2"/>
        <scheme val="minor"/>
      </rPr>
      <t>(autocalculation)</t>
    </r>
  </si>
  <si>
    <t>School/education</t>
  </si>
  <si>
    <t>Appointment Kept</t>
  </si>
  <si>
    <t>Employment</t>
  </si>
  <si>
    <t>Job Training</t>
  </si>
  <si>
    <t>Mental Health</t>
  </si>
  <si>
    <t>Substance Use Disorder Treatment</t>
  </si>
  <si>
    <t>Mentoring</t>
  </si>
  <si>
    <t>Recreational</t>
  </si>
  <si>
    <t>Victim Advocate</t>
  </si>
  <si>
    <t>Secretary of State, Southwest Organizing Project</t>
  </si>
  <si>
    <t>Southwest Organizing Project</t>
  </si>
  <si>
    <t>Documents</t>
  </si>
  <si>
    <t>Illinois Driver Services</t>
  </si>
  <si>
    <t>Illinois Driver Services, Court, Southwest Orgnaizing Project</t>
  </si>
  <si>
    <t>Needs Assessments and Service Plans for Diverted Youth</t>
  </si>
  <si>
    <t>Assessments</t>
  </si>
  <si>
    <t># of new needs assessments completed</t>
  </si>
  <si>
    <t># of new needs assessments past due</t>
  </si>
  <si>
    <t># of updated needs assessments completed</t>
  </si>
  <si>
    <t># of updated needs assessments past due</t>
  </si>
  <si>
    <t>Service Plans</t>
  </si>
  <si>
    <t># of new service plans completed</t>
  </si>
  <si>
    <t># of new service plans past due</t>
  </si>
  <si>
    <t># of updated service plans completed</t>
  </si>
  <si>
    <t># of updated service plans past due</t>
  </si>
  <si>
    <t>LCLC Floater</t>
  </si>
  <si>
    <t>LCLC - SS</t>
  </si>
  <si>
    <t>NLC</t>
  </si>
  <si>
    <t>Target</t>
  </si>
  <si>
    <t>South Side</t>
  </si>
  <si>
    <t>West Side</t>
  </si>
  <si>
    <t>ytd</t>
  </si>
  <si>
    <t>Row</t>
  </si>
  <si>
    <t>Definitions</t>
  </si>
  <si>
    <t>A5-A40</t>
  </si>
  <si>
    <t xml:space="preserve">The data captured in these cells reflects new clients that came through the JISC in that month. </t>
  </si>
  <si>
    <t>A6</t>
  </si>
  <si>
    <t xml:space="preserve">Youth diverted during month is counting those that were referred for case management services. </t>
  </si>
  <si>
    <t>A7</t>
  </si>
  <si>
    <t>On-site hours refers to the hours that LCLC staff (attorney and case manager) are both present at the JISC (currently M-F, 2-10PM but subject to change based on high traffic times)</t>
  </si>
  <si>
    <t>A8</t>
  </si>
  <si>
    <t>Off hours refer to the times when LCLC staff is not present at the JISC</t>
  </si>
  <si>
    <t>A11</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</si>
  <si>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</si>
  <si>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A12</t>
  </si>
  <si>
    <t>BUILD is serving the young people from the community area of Austin</t>
  </si>
  <si>
    <t>A13</t>
  </si>
  <si>
    <t>ALSO is serving young people from the community areas of Humboldt Park.</t>
  </si>
  <si>
    <t>A14</t>
  </si>
  <si>
    <t>New Life Centers is serving young people from the community area of Little Village/South Lawndale</t>
  </si>
  <si>
    <t>A15</t>
  </si>
  <si>
    <t xml:space="preserve">Target Area Development is serving young people from the community areas of Auburn-Gresham, Englewood, Chatham, and Foster Park. </t>
  </si>
  <si>
    <t>A17</t>
  </si>
  <si>
    <t xml:space="preserve">This includes youth who are diverted, but outside of the JISC service districts covered by the service providers listed. Referrals are made for those youth; however, their outcomes are not captured in this report. </t>
  </si>
  <si>
    <t>A18</t>
  </si>
  <si>
    <t>When LCLC staff are present, youth may consent to receiving limited legal representation/diversion advocacy while at the JISC.</t>
  </si>
  <si>
    <t>A19</t>
  </si>
  <si>
    <t>Client engagement letters are signed by youth that consent to receiving limited legal representation/diversion advocacy from LCLC while at the JISC.</t>
  </si>
  <si>
    <t>A41-A113</t>
  </si>
  <si>
    <t>These rows are capturing the work being done for all clients during that month, not just new clients.</t>
  </si>
  <si>
    <t>A43</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</si>
  <si>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</si>
  <si>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A51</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</si>
  <si>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</si>
  <si>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A59</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</si>
  <si>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</si>
  <si>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t>A69</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</si>
  <si>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</si>
  <si>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t>A70-A73</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</si>
  <si>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</si>
  <si>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A74</t>
  </si>
  <si>
    <t>Case management contacts are contacts made after the initial successful contact attempt. (Ex. 10th try was when they finally made contact with young person. Contact try 11 and onward are considered case management contact).</t>
  </si>
  <si>
    <t>A77</t>
  </si>
  <si>
    <t>Number of youth on a case manager's caseload averaged across all community based case managers</t>
  </si>
  <si>
    <t>A79</t>
  </si>
  <si>
    <t>An individual meeting can be in-person, over the phone, via video chat, etc. but is one on one engagement with the youth</t>
  </si>
  <si>
    <t>A80</t>
  </si>
  <si>
    <t>Referral/accompaniment refers to when the case manager takes the youth to a referral appointment, guides them through the process of it (ex. SUD treatment)</t>
  </si>
  <si>
    <t>A81</t>
  </si>
  <si>
    <t>Group activity refers to things that may have taken part in a group such as adventure therapy activities, circles, etc</t>
  </si>
  <si>
    <t>A82</t>
  </si>
  <si>
    <t>Family engagement is any contact with family members to discuss the youth, their goals, progress, etc</t>
  </si>
  <si>
    <t>A83</t>
  </si>
  <si>
    <t>Anything that does not fit into the other categories can fall under other - please describe what the other activity is though</t>
  </si>
  <si>
    <t>A86</t>
  </si>
  <si>
    <t>School/education linkagesbmeans getting juvenile enrolled back in school, extra tutoring, GED programs, school advocacy, etc</t>
  </si>
  <si>
    <t>A88</t>
  </si>
  <si>
    <t xml:space="preserve">Employment represents getting juvenile connected to a paid employment opportunity </t>
  </si>
  <si>
    <t>A90</t>
  </si>
  <si>
    <t xml:space="preserve">Job training is a referral to a vocational training program, help with applying for jobs, creating a resume, writing a cover letter etc. </t>
  </si>
  <si>
    <t>A92</t>
  </si>
  <si>
    <t>Mental health is any referral to a mental health provider</t>
  </si>
  <si>
    <t>A94</t>
  </si>
  <si>
    <t>Substance Use Disorder Treatment referrals include referrals for any level of care for substance use disrder treatment</t>
  </si>
  <si>
    <t>A96</t>
  </si>
  <si>
    <t>Mentoring referrals include referrals to mentoring programs such as after school programs, group mentoring, or individual mentoring</t>
  </si>
  <si>
    <t>A98</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</si>
  <si>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</si>
  <si>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A100</t>
  </si>
  <si>
    <t>Anything that does not fit into the other categories can fall under other - please describe what the linkage is</t>
  </si>
  <si>
    <t>A87, 89, 91, 93, 95, 97, 99, 101</t>
  </si>
  <si>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</si>
  <si>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A105</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</si>
  <si>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</si>
  <si>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A106</t>
  </si>
  <si>
    <t xml:space="preserve">Of the young people whose 30 day period for the assessment has passed, how many were not completed </t>
  </si>
  <si>
    <t>A107</t>
  </si>
  <si>
    <t xml:space="preserve">This is the number of updated needs assessments that were completed during the month. Case managers are required to update the needs assessment every 90 days. </t>
  </si>
  <si>
    <t>A108</t>
  </si>
  <si>
    <t>Of the young people whose needs assesments needed to be updated that month (it has been 90 days since their first needs assessment), how many were not completed</t>
  </si>
  <si>
    <t>A110</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</si>
  <si>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</si>
  <si>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A111</t>
  </si>
  <si>
    <t xml:space="preserve">Of the young people whose 30 day period for the service plan has passed, how many were not completed </t>
  </si>
  <si>
    <t>A112</t>
  </si>
  <si>
    <t xml:space="preserve">This is the number of updated service plans that were completed during the month. Case managers are required to update the service plans every 90 days. </t>
  </si>
  <si>
    <t>A113</t>
  </si>
  <si>
    <t>Of the young people whose service plans needed to be updated that month (it has been 90 days since their  service plan), how many were not completed</t>
  </si>
  <si>
    <t xml:space="preserve">Monthly Narrative </t>
  </si>
  <si>
    <t>Please share a success story of one of your clients.</t>
  </si>
  <si>
    <t xml:space="preserve">BUILD: Three of our participants were able to attend a job fair this month. Two of the participants were able to obtain employment that day and the other participant was able to schedule a second job interview. </t>
  </si>
  <si>
    <t>Have you experienced any challenges this month? If so, please describe:</t>
  </si>
  <si>
    <t>Additonal Comments/Notes: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</si>
</sst>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yy;@"/>
    <numFmt numFmtId="166" formatCode="[$-409]mmmm\-yy;@"/>
  </numFmts>
  <fonts count="18">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sz val="10"/>
      <color theme="1"/>
      <name val="Calibri"/>
      <family val="2"/>
      <scheme val="minor"/>
    </font>
    <font>
      <sz val="11"/>
      <color rgb="FF000000"/>
      <name val="Calibri"/>
      <family val="2"/>
      <scheme val="minor"/>
    </font>
    <font>
      <b/>
      <sz val="12"/>
      <color rgb="FF000000"/>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theme="0" tint="-0.14999847407452621"/>
        <bgColor indexed="64"/>
      </patternFill>
    </fill>
    <fill>
      <patternFill patternType="solid">
        <fgColor rgb="FFD0CECE"/>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16" fillId="0" borderId="0"/>
  </cellStyleXfs>
  <cellXfs count="117">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0" fontId="0" fillId="0" borderId="2" xfId="0" applyFill="1" applyBorder="1" applyAlignment="1">
      <alignment horizontal="center"/>
    </xf>
    <xf numFmtId="1" fontId="0" fillId="0" borderId="2" xfId="0" applyNumberFormat="1" applyFill="1" applyBorder="1" applyAlignment="1">
      <alignment horizontal="center"/>
    </xf>
    <xf numFmtId="165" fontId="0" fillId="3" borderId="2" xfId="0" applyNumberFormat="1" applyFill="1" applyBorder="1"/>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10" borderId="2" xfId="0" applyFill="1" applyBorder="1"/>
    <xf numFmtId="0" fontId="0" fillId="0" borderId="0" xfId="0" applyFont="1"/>
    <xf numFmtId="0" fontId="15" fillId="0" borderId="0" xfId="0" applyFont="1"/>
    <xf numFmtId="0" fontId="15" fillId="0" borderId="9" xfId="0" applyFont="1" applyBorder="1" applyAlignment="1">
      <alignment vertical="center" wrapText="1"/>
    </xf>
    <xf numFmtId="0" fontId="16" fillId="11" borderId="9" xfId="0" applyFont="1" applyFill="1" applyBorder="1" applyAlignment="1"/>
    <xf numFmtId="0" fontId="17" fillId="0" borderId="9" xfId="0" applyFont="1" applyBorder="1" applyAlignment="1">
      <alignment horizontal="center"/>
    </xf>
    <xf numFmtId="166" fontId="0" fillId="0" borderId="0" xfId="0" applyNumberFormat="1"/>
    <xf numFmtId="165" fontId="0" fillId="0" borderId="0" xfId="0" applyNumberFormat="1"/>
    <xf numFmtId="0" fontId="0" fillId="12" borderId="2" xfId="0" applyFill="1" applyBorder="1"/>
    <xf numFmtId="0" fontId="16" fillId="13" borderId="2" xfId="1" applyFill="1" applyBorder="1"/>
    <xf numFmtId="17" fontId="0" fillId="3" borderId="2" xfId="0" applyNumberFormat="1" applyFill="1" applyBorder="1"/>
    <xf numFmtId="1" fontId="0" fillId="10" borderId="2" xfId="0" applyNumberFormat="1" applyFill="1" applyBorder="1"/>
    <xf numFmtId="0" fontId="16" fillId="0" borderId="0" xfId="1"/>
    <xf numFmtId="1" fontId="0" fillId="0" borderId="0" xfId="0" applyNumberFormat="1"/>
    <xf numFmtId="0" fontId="0" fillId="0" borderId="2" xfId="0" applyBorder="1" applyAlignment="1">
      <alignment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0" fillId="0" borderId="0" xfId="0" applyAlignment="1">
      <alignment horizontal="center"/>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2" xfId="0" applyFont="1" applyBorder="1" applyAlignment="1"/>
    <xf numFmtId="0" fontId="4" fillId="0" borderId="2" xfId="0" applyFont="1" applyBorder="1" applyAlignment="1">
      <alignmen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2" xfId="0" applyBorder="1" applyAlignment="1">
      <alignment wrapText="1"/>
    </xf>
    <xf numFmtId="0" fontId="9" fillId="5" borderId="2" xfId="0" applyFont="1" applyFill="1" applyBorder="1" applyAlignment="1">
      <alignment horizontal="center"/>
    </xf>
    <xf numFmtId="0" fontId="0" fillId="0" borderId="2" xfId="0"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4" fillId="7" borderId="2" xfId="0" applyFont="1" applyFill="1" applyBorder="1" applyAlignment="1">
      <alignment wrapText="1"/>
    </xf>
    <xf numFmtId="0" fontId="15" fillId="0" borderId="10" xfId="0" applyFont="1" applyBorder="1" applyAlignment="1">
      <alignment horizontal="left" vertical="center" wrapText="1"/>
    </xf>
    <xf numFmtId="0" fontId="15" fillId="0" borderId="0" xfId="0" applyFont="1" applyAlignment="1">
      <alignment horizontal="left" vertical="center" wrapText="1"/>
    </xf>
  </cellXfs>
  <cellStyles count="2">
    <cellStyle name="Normal" xfId="0" builtinId="0"/>
    <cellStyle name="Normal 2" xfId="1" xr:uid="{76DCCAD0-41BA-49BE-BF4A-12104490E7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r>
              <a:rPr lang="en-US" sz="1400"/>
              <a:t>Successful contact by type (august</a:t>
            </a:r>
            <a:r>
              <a:rPr lang="en-US" sz="1400" baseline="0"/>
              <a:t> 2021)</a:t>
            </a:r>
            <a:endParaRPr lang="en-US" sz="1400"/>
          </a:p>
        </c:rich>
      </c:tx>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F85E-4E0D-81F5-5B739B620E0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F85E-4E0D-81F5-5B739B620E0E}"/>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85E-4E0D-81F5-5B739B620E0E}"/>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F85E-4E0D-81F5-5B739B620E0E}"/>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F85E-4E0D-81F5-5B739B620E0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F85E-4E0D-81F5-5B739B620E0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2-F85E-4E0D-81F5-5B739B620E0E}"/>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F85E-4E0D-81F5-5B739B620E0E}"/>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4-F85E-4E0D-81F5-5B739B620E0E}"/>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F85E-4E0D-81F5-5B739B620E0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Sheet4!$A$1:$A$5</c:f>
              <c:strCache>
                <c:ptCount val="5"/>
                <c:pt idx="0">
                  <c:v>Individual Meeting</c:v>
                </c:pt>
                <c:pt idx="1">
                  <c:v>Referral/Linkage Accompaniment</c:v>
                </c:pt>
                <c:pt idx="2">
                  <c:v>Group Activity</c:v>
                </c:pt>
                <c:pt idx="3">
                  <c:v>Family Engagement</c:v>
                </c:pt>
                <c:pt idx="4">
                  <c:v> Other</c:v>
                </c:pt>
              </c:strCache>
            </c:strRef>
          </c:cat>
          <c:val>
            <c:numRef>
              <c:f>Sheet4!$B$1:$B$5</c:f>
              <c:numCache>
                <c:formatCode>0</c:formatCode>
                <c:ptCount val="5"/>
                <c:pt idx="0" formatCode="General">
                  <c:v>167</c:v>
                </c:pt>
                <c:pt idx="1">
                  <c:v>40</c:v>
                </c:pt>
                <c:pt idx="2">
                  <c:v>13</c:v>
                </c:pt>
                <c:pt idx="3">
                  <c:v>36</c:v>
                </c:pt>
                <c:pt idx="4">
                  <c:v>4</c:v>
                </c:pt>
              </c:numCache>
            </c:numRef>
          </c:val>
          <c:extLst>
            <c:ext xmlns:c16="http://schemas.microsoft.com/office/drawing/2014/chart" uri="{C3380CC4-5D6E-409C-BE32-E72D297353CC}">
              <c16:uniqueId val="{00000000-F85E-4E0D-81F5-5B739B620E0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 of Youth Diverted by Month</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2225" cap="rnd">
              <a:solidFill>
                <a:schemeClr val="accent2"/>
              </a:solidFill>
              <a:round/>
            </a:ln>
            <a:effectLst/>
          </c:spPr>
          <c:marker>
            <c:symbol val="diamond"/>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Sheet3!$A$3:$G$3</c:f>
              <c:numCache>
                <c:formatCode>mmm\-yy</c:formatCode>
                <c:ptCount val="7"/>
                <c:pt idx="0">
                  <c:v>44197</c:v>
                </c:pt>
                <c:pt idx="1">
                  <c:v>44228</c:v>
                </c:pt>
                <c:pt idx="2">
                  <c:v>44256</c:v>
                </c:pt>
                <c:pt idx="3">
                  <c:v>44287</c:v>
                </c:pt>
                <c:pt idx="4">
                  <c:v>44317</c:v>
                </c:pt>
                <c:pt idx="5">
                  <c:v>44348</c:v>
                </c:pt>
                <c:pt idx="6">
                  <c:v>44378</c:v>
                </c:pt>
              </c:numCache>
            </c:numRef>
          </c:cat>
          <c:val>
            <c:numRef>
              <c:f>Sheet3!$A$4:$G$4</c:f>
              <c:numCache>
                <c:formatCode>General</c:formatCode>
                <c:ptCount val="7"/>
                <c:pt idx="0">
                  <c:v>11</c:v>
                </c:pt>
                <c:pt idx="1">
                  <c:v>10</c:v>
                </c:pt>
                <c:pt idx="2">
                  <c:v>23</c:v>
                </c:pt>
                <c:pt idx="3">
                  <c:v>15</c:v>
                </c:pt>
                <c:pt idx="4">
                  <c:v>29</c:v>
                </c:pt>
                <c:pt idx="5">
                  <c:v>6</c:v>
                </c:pt>
                <c:pt idx="6">
                  <c:v>12</c:v>
                </c:pt>
              </c:numCache>
            </c:numRef>
          </c:val>
          <c:smooth val="0"/>
          <c:extLst>
            <c:ext xmlns:c16="http://schemas.microsoft.com/office/drawing/2014/chart" uri="{C3380CC4-5D6E-409C-BE32-E72D297353CC}">
              <c16:uniqueId val="{00000000-F104-4D33-A75C-ED1159AAB6C3}"/>
            </c:ext>
          </c:extLst>
        </c:ser>
        <c:dLbls>
          <c:showLegendKey val="0"/>
          <c:showVal val="1"/>
          <c:showCatName val="0"/>
          <c:showSerName val="0"/>
          <c:showPercent val="0"/>
          <c:showBubbleSize val="0"/>
        </c:dLbls>
        <c:marker val="1"/>
        <c:smooth val="0"/>
        <c:axId val="1479004975"/>
        <c:axId val="1668459439"/>
      </c:lineChart>
      <c:dateAx>
        <c:axId val="147900497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68459439"/>
        <c:crosses val="autoZero"/>
        <c:auto val="1"/>
        <c:lblOffset val="100"/>
        <c:baseTimeUnit val="months"/>
      </c:dateAx>
      <c:valAx>
        <c:axId val="1668459439"/>
        <c:scaling>
          <c:orientation val="minMax"/>
        </c:scaling>
        <c:delete val="1"/>
        <c:axPos val="l"/>
        <c:numFmt formatCode="General" sourceLinked="1"/>
        <c:majorTickMark val="none"/>
        <c:minorTickMark val="none"/>
        <c:tickLblPos val="nextTo"/>
        <c:crossAx val="14790049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Sheet3!$A$20</c:f>
              <c:strCache>
                <c:ptCount val="1"/>
                <c:pt idx="0">
                  <c:v>Youth referred for diversion during on-site hours</c:v>
                </c:pt>
              </c:strCache>
            </c:strRef>
          </c:tx>
          <c:spPr>
            <a:ln w="22225" cap="rnd">
              <a:solidFill>
                <a:srgbClr val="7030A0"/>
              </a:solidFill>
              <a:round/>
            </a:ln>
            <a:effectLst/>
          </c:spPr>
          <c:marker>
            <c:symbol val="diamond"/>
            <c:size val="6"/>
            <c:spPr>
              <a:solidFill>
                <a:srgbClr val="7030A0"/>
              </a:solidFill>
              <a:ln w="9525">
                <a:solidFill>
                  <a:schemeClr val="accent1"/>
                </a:solidFill>
                <a:round/>
              </a:ln>
              <a:effectLst/>
            </c:spPr>
          </c:marker>
          <c:dPt>
            <c:idx val="6"/>
            <c:marker>
              <c:symbol val="diamond"/>
              <c:size val="6"/>
              <c:spPr>
                <a:solidFill>
                  <a:srgbClr val="7030A0"/>
                </a:solidFill>
                <a:ln w="9525">
                  <a:solidFill>
                    <a:srgbClr val="7030A0"/>
                  </a:solidFill>
                  <a:round/>
                </a:ln>
                <a:effectLst/>
              </c:spPr>
            </c:marker>
            <c:bubble3D val="0"/>
            <c:extLst>
              <c:ext xmlns:c16="http://schemas.microsoft.com/office/drawing/2014/chart" uri="{C3380CC4-5D6E-409C-BE32-E72D297353CC}">
                <c16:uniqueId val="{00000003-B4D0-4F55-8721-4CC4881E79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Sheet3!$B$19:$H$19</c:f>
              <c:numCache>
                <c:formatCode>mmm\-yy</c:formatCode>
                <c:ptCount val="7"/>
                <c:pt idx="0">
                  <c:v>44197</c:v>
                </c:pt>
                <c:pt idx="1">
                  <c:v>44228</c:v>
                </c:pt>
                <c:pt idx="2">
                  <c:v>44256</c:v>
                </c:pt>
                <c:pt idx="3">
                  <c:v>44287</c:v>
                </c:pt>
                <c:pt idx="4">
                  <c:v>44317</c:v>
                </c:pt>
                <c:pt idx="5">
                  <c:v>44348</c:v>
                </c:pt>
                <c:pt idx="6">
                  <c:v>44378</c:v>
                </c:pt>
              </c:numCache>
            </c:numRef>
          </c:cat>
          <c:val>
            <c:numRef>
              <c:f>Sheet3!$B$20:$H$20</c:f>
              <c:numCache>
                <c:formatCode>General</c:formatCode>
                <c:ptCount val="7"/>
                <c:pt idx="0">
                  <c:v>2</c:v>
                </c:pt>
                <c:pt idx="1">
                  <c:v>9</c:v>
                </c:pt>
                <c:pt idx="2">
                  <c:v>14</c:v>
                </c:pt>
                <c:pt idx="3">
                  <c:v>3</c:v>
                </c:pt>
                <c:pt idx="4">
                  <c:v>5</c:v>
                </c:pt>
                <c:pt idx="5">
                  <c:v>6</c:v>
                </c:pt>
                <c:pt idx="6">
                  <c:v>3</c:v>
                </c:pt>
              </c:numCache>
            </c:numRef>
          </c:val>
          <c:smooth val="0"/>
          <c:extLst>
            <c:ext xmlns:c16="http://schemas.microsoft.com/office/drawing/2014/chart" uri="{C3380CC4-5D6E-409C-BE32-E72D297353CC}">
              <c16:uniqueId val="{00000000-B4D0-4F55-8721-4CC4881E7970}"/>
            </c:ext>
          </c:extLst>
        </c:ser>
        <c:ser>
          <c:idx val="1"/>
          <c:order val="1"/>
          <c:tx>
            <c:strRef>
              <c:f>Sheet3!$A$21</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Sheet3!$B$19:$H$19</c:f>
              <c:numCache>
                <c:formatCode>mmm\-yy</c:formatCode>
                <c:ptCount val="7"/>
                <c:pt idx="0">
                  <c:v>44197</c:v>
                </c:pt>
                <c:pt idx="1">
                  <c:v>44228</c:v>
                </c:pt>
                <c:pt idx="2">
                  <c:v>44256</c:v>
                </c:pt>
                <c:pt idx="3">
                  <c:v>44287</c:v>
                </c:pt>
                <c:pt idx="4">
                  <c:v>44317</c:v>
                </c:pt>
                <c:pt idx="5">
                  <c:v>44348</c:v>
                </c:pt>
                <c:pt idx="6">
                  <c:v>44378</c:v>
                </c:pt>
              </c:numCache>
            </c:numRef>
          </c:cat>
          <c:val>
            <c:numRef>
              <c:f>Sheet3!$B$21:$H$21</c:f>
              <c:numCache>
                <c:formatCode>General</c:formatCode>
                <c:ptCount val="7"/>
                <c:pt idx="0">
                  <c:v>9</c:v>
                </c:pt>
                <c:pt idx="1">
                  <c:v>1</c:v>
                </c:pt>
                <c:pt idx="2">
                  <c:v>9</c:v>
                </c:pt>
                <c:pt idx="3">
                  <c:v>12</c:v>
                </c:pt>
                <c:pt idx="4">
                  <c:v>24</c:v>
                </c:pt>
                <c:pt idx="5">
                  <c:v>0</c:v>
                </c:pt>
                <c:pt idx="6">
                  <c:v>9</c:v>
                </c:pt>
              </c:numCache>
            </c:numRef>
          </c:val>
          <c:smooth val="0"/>
          <c:extLst>
            <c:ext xmlns:c16="http://schemas.microsoft.com/office/drawing/2014/chart" uri="{C3380CC4-5D6E-409C-BE32-E72D297353CC}">
              <c16:uniqueId val="{00000001-B4D0-4F55-8721-4CC4881E7970}"/>
            </c:ext>
          </c:extLst>
        </c:ser>
        <c:ser>
          <c:idx val="2"/>
          <c:order val="2"/>
          <c:tx>
            <c:strRef>
              <c:f>Sheet3!$A$22</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Sheet3!$B$19:$H$19</c:f>
              <c:numCache>
                <c:formatCode>mmm\-yy</c:formatCode>
                <c:ptCount val="7"/>
                <c:pt idx="0">
                  <c:v>44197</c:v>
                </c:pt>
                <c:pt idx="1">
                  <c:v>44228</c:v>
                </c:pt>
                <c:pt idx="2">
                  <c:v>44256</c:v>
                </c:pt>
                <c:pt idx="3">
                  <c:v>44287</c:v>
                </c:pt>
                <c:pt idx="4">
                  <c:v>44317</c:v>
                </c:pt>
                <c:pt idx="5">
                  <c:v>44348</c:v>
                </c:pt>
                <c:pt idx="6">
                  <c:v>44378</c:v>
                </c:pt>
              </c:numCache>
            </c:numRef>
          </c:cat>
          <c:val>
            <c:numRef>
              <c:f>Sheet3!$B$22:$H$22</c:f>
              <c:numCache>
                <c:formatCode>General</c:formatCode>
                <c:ptCount val="7"/>
                <c:pt idx="0">
                  <c:v>0</c:v>
                </c:pt>
                <c:pt idx="1">
                  <c:v>0</c:v>
                </c:pt>
                <c:pt idx="2">
                  <c:v>0</c:v>
                </c:pt>
                <c:pt idx="3">
                  <c:v>0</c:v>
                </c:pt>
                <c:pt idx="4">
                  <c:v>0</c:v>
                </c:pt>
                <c:pt idx="5">
                  <c:v>0</c:v>
                </c:pt>
                <c:pt idx="6">
                  <c:v>1</c:v>
                </c:pt>
              </c:numCache>
            </c:numRef>
          </c:val>
          <c:smooth val="0"/>
          <c:extLst>
            <c:ext xmlns:c16="http://schemas.microsoft.com/office/drawing/2014/chart" uri="{C3380CC4-5D6E-409C-BE32-E72D297353CC}">
              <c16:uniqueId val="{00000002-B4D0-4F55-8721-4CC4881E7970}"/>
            </c:ext>
          </c:extLst>
        </c:ser>
        <c:dLbls>
          <c:showLegendKey val="0"/>
          <c:showVal val="1"/>
          <c:showCatName val="0"/>
          <c:showSerName val="0"/>
          <c:showPercent val="0"/>
          <c:showBubbleSize val="0"/>
        </c:dLbls>
        <c:marker val="1"/>
        <c:smooth val="0"/>
        <c:axId val="1782446415"/>
        <c:axId val="1726736703"/>
      </c:lineChart>
      <c:dateAx>
        <c:axId val="178244641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726736703"/>
        <c:crosses val="autoZero"/>
        <c:auto val="1"/>
        <c:lblOffset val="100"/>
        <c:baseTimeUnit val="months"/>
      </c:dateAx>
      <c:valAx>
        <c:axId val="1726736703"/>
        <c:scaling>
          <c:orientation val="minMax"/>
        </c:scaling>
        <c:delete val="1"/>
        <c:axPos val="l"/>
        <c:numFmt formatCode="General" sourceLinked="1"/>
        <c:majorTickMark val="none"/>
        <c:minorTickMark val="none"/>
        <c:tickLblPos val="nextTo"/>
        <c:crossAx val="178244641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 by Agency (July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Sheet3!$A$34:$A$38</c:f>
              <c:strCache>
                <c:ptCount val="5"/>
                <c:pt idx="0">
                  <c:v>LCLC</c:v>
                </c:pt>
                <c:pt idx="1">
                  <c:v>BUILD</c:v>
                </c:pt>
                <c:pt idx="2">
                  <c:v>ALSO</c:v>
                </c:pt>
                <c:pt idx="3">
                  <c:v>New Life Centers</c:v>
                </c:pt>
                <c:pt idx="4">
                  <c:v>Target Area Development</c:v>
                </c:pt>
              </c:strCache>
            </c:strRef>
          </c:cat>
          <c:val>
            <c:numRef>
              <c:f>Sheet3!$B$34:$B$38</c:f>
              <c:numCache>
                <c:formatCode>General</c:formatCode>
                <c:ptCount val="5"/>
                <c:pt idx="0">
                  <c:v>7</c:v>
                </c:pt>
                <c:pt idx="1">
                  <c:v>1</c:v>
                </c:pt>
                <c:pt idx="2">
                  <c:v>0</c:v>
                </c:pt>
                <c:pt idx="3">
                  <c:v>1</c:v>
                </c:pt>
                <c:pt idx="4">
                  <c:v>1</c:v>
                </c:pt>
              </c:numCache>
            </c:numRef>
          </c:val>
          <c:extLst>
            <c:ext xmlns:c16="http://schemas.microsoft.com/office/drawing/2014/chart" uri="{C3380CC4-5D6E-409C-BE32-E72D297353CC}">
              <c16:uniqueId val="{00000000-3034-43F2-B692-BB3C2066BA17}"/>
            </c:ext>
          </c:extLst>
        </c:ser>
        <c:dLbls>
          <c:dLblPos val="outEnd"/>
          <c:showLegendKey val="0"/>
          <c:showVal val="1"/>
          <c:showCatName val="0"/>
          <c:showSerName val="0"/>
          <c:showPercent val="0"/>
          <c:showBubbleSize val="0"/>
        </c:dLbls>
        <c:gapWidth val="444"/>
        <c:overlap val="-90"/>
        <c:axId val="1612444191"/>
        <c:axId val="1671102879"/>
      </c:barChart>
      <c:catAx>
        <c:axId val="16124441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71102879"/>
        <c:crosses val="autoZero"/>
        <c:auto val="1"/>
        <c:lblAlgn val="ctr"/>
        <c:lblOffset val="100"/>
        <c:noMultiLvlLbl val="0"/>
      </c:catAx>
      <c:valAx>
        <c:axId val="1671102879"/>
        <c:scaling>
          <c:orientation val="minMax"/>
        </c:scaling>
        <c:delete val="1"/>
        <c:axPos val="l"/>
        <c:numFmt formatCode="General" sourceLinked="1"/>
        <c:majorTickMark val="none"/>
        <c:minorTickMark val="none"/>
        <c:tickLblPos val="nextTo"/>
        <c:crossAx val="1612444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 of youth diverted during month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Sheet1!$A$2</c:f>
              <c:strCache>
                <c:ptCount val="1"/>
                <c:pt idx="0">
                  <c:v>Total # of youth diverted during month (autocalculation)</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Sheet1!$B$2:$D$2</c:f>
              <c:numCache>
                <c:formatCode>0</c:formatCode>
                <c:ptCount val="3"/>
                <c:pt idx="0">
                  <c:v>11</c:v>
                </c:pt>
                <c:pt idx="1">
                  <c:v>10</c:v>
                </c:pt>
                <c:pt idx="2">
                  <c:v>26</c:v>
                </c:pt>
              </c:numCache>
            </c:numRef>
          </c:val>
          <c:extLst>
            <c:ext xmlns:c16="http://schemas.microsoft.com/office/drawing/2014/chart" uri="{C3380CC4-5D6E-409C-BE32-E72D297353CC}">
              <c16:uniqueId val="{00000000-72CD-427F-B369-6690C8429156}"/>
            </c:ext>
          </c:extLst>
        </c:ser>
        <c:dLbls>
          <c:showLegendKey val="0"/>
          <c:showVal val="0"/>
          <c:showCatName val="0"/>
          <c:showSerName val="0"/>
          <c:showPercent val="0"/>
          <c:showBubbleSize val="0"/>
        </c:dLbls>
        <c:gapWidth val="219"/>
        <c:overlap val="-27"/>
        <c:axId val="10835952"/>
        <c:axId val="2004940672"/>
      </c:barChart>
      <c:dateAx>
        <c:axId val="10835952"/>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940672"/>
        <c:crosses val="autoZero"/>
        <c:auto val="1"/>
        <c:lblOffset val="100"/>
        <c:baseTimeUnit val="months"/>
      </c:dateAx>
      <c:valAx>
        <c:axId val="2004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5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On-Site Vs. Off-Site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Sheet1!$A$3</c:f>
              <c:strCache>
                <c:ptCount val="1"/>
                <c:pt idx="0">
                  <c:v>Youth referred for diversion during on-site hours</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Sheet1!$B$3:$D$3</c:f>
              <c:numCache>
                <c:formatCode>0</c:formatCode>
                <c:ptCount val="3"/>
                <c:pt idx="0">
                  <c:v>2</c:v>
                </c:pt>
                <c:pt idx="1">
                  <c:v>9</c:v>
                </c:pt>
                <c:pt idx="2">
                  <c:v>17</c:v>
                </c:pt>
              </c:numCache>
            </c:numRef>
          </c:val>
          <c:extLst>
            <c:ext xmlns:c16="http://schemas.microsoft.com/office/drawing/2014/chart" uri="{C3380CC4-5D6E-409C-BE32-E72D297353CC}">
              <c16:uniqueId val="{00000001-CF30-4FE8-8097-DADEDDCFFAC5}"/>
            </c:ext>
          </c:extLst>
        </c:ser>
        <c:ser>
          <c:idx val="2"/>
          <c:order val="2"/>
          <c:tx>
            <c:strRef>
              <c:f>Sheet1!$A$4</c:f>
              <c:strCache>
                <c:ptCount val="1"/>
                <c:pt idx="0">
                  <c:v>Youth referred for diversion during off hours</c:v>
                </c:pt>
              </c:strCache>
            </c:strRef>
          </c:tx>
          <c:spPr>
            <a:solidFill>
              <a:schemeClr val="accent3"/>
            </a:solidFill>
            <a:ln>
              <a:noFill/>
            </a:ln>
            <a:effectLst/>
          </c:spPr>
          <c:invertIfNegative val="0"/>
          <c:cat>
            <c:numRef>
              <c:f>Sheet1!$B$1:$D$1</c:f>
              <c:numCache>
                <c:formatCode>[$-409]mmm\-yy;@</c:formatCode>
                <c:ptCount val="3"/>
                <c:pt idx="0">
                  <c:v>44197</c:v>
                </c:pt>
                <c:pt idx="1">
                  <c:v>44228</c:v>
                </c:pt>
                <c:pt idx="2">
                  <c:v>44256</c:v>
                </c:pt>
              </c:numCache>
            </c:numRef>
          </c:cat>
          <c:val>
            <c:numRef>
              <c:f>Sheet1!$B$4:$D$4</c:f>
              <c:numCache>
                <c:formatCode>0</c:formatCode>
                <c:ptCount val="3"/>
                <c:pt idx="0">
                  <c:v>9</c:v>
                </c:pt>
                <c:pt idx="1">
                  <c:v>1</c:v>
                </c:pt>
                <c:pt idx="2">
                  <c:v>9</c:v>
                </c:pt>
              </c:numCache>
            </c:numRef>
          </c:val>
          <c:extLst>
            <c:ext xmlns:c16="http://schemas.microsoft.com/office/drawing/2014/chart" uri="{C3380CC4-5D6E-409C-BE32-E72D297353CC}">
              <c16:uniqueId val="{00000002-CF30-4FE8-8097-DADEDDCFFAC5}"/>
            </c:ext>
          </c:extLst>
        </c:ser>
        <c:dLbls>
          <c:showLegendKey val="0"/>
          <c:showVal val="0"/>
          <c:showCatName val="0"/>
          <c:showSerName val="0"/>
          <c:showPercent val="0"/>
          <c:showBubbleSize val="0"/>
        </c:dLbls>
        <c:gapWidth val="219"/>
        <c:overlap val="-27"/>
        <c:axId val="1952585008"/>
        <c:axId val="2007685040"/>
        <c:extLst>
          <c:ext xmlns:c15="http://schemas.microsoft.com/office/drawing/2012/chart" uri="{02D57815-91ED-43cb-92C2-25804820EDAC}">
            <c15:filteredBarSeries>
              <c15:ser>
                <c:idx val="0"/>
                <c:order val="0"/>
                <c:tx>
                  <c:strRef>
                    <c:extLst>
                      <c:ext uri="{02D57815-91ED-43cb-92C2-25804820EDAC}">
                        <c15:formulaRef>
                          <c15:sqref>Sheet1!$A$2</c15:sqref>
                        </c15:formulaRef>
                      </c:ext>
                    </c:extLst>
                    <c:strCache>
                      <c:ptCount val="1"/>
                      <c:pt idx="0">
                        <c:v>Total # of youth diverted during month (autocalculation)</c:v>
                      </c:pt>
                    </c:strCache>
                  </c:strRef>
                </c:tx>
                <c:spPr>
                  <a:solidFill>
                    <a:schemeClr val="accent1"/>
                  </a:solidFill>
                  <a:ln>
                    <a:noFill/>
                  </a:ln>
                  <a:effectLst/>
                </c:spPr>
                <c:invertIfNegative val="0"/>
                <c:cat>
                  <c:numRef>
                    <c:extLst>
                      <c:ext uri="{02D57815-91ED-43cb-92C2-25804820EDAC}">
                        <c15:formulaRef>
                          <c15:sqref>Sheet1!$B$1:$D$1</c15:sqref>
                        </c15:formulaRef>
                      </c:ext>
                    </c:extLst>
                    <c:numCache>
                      <c:formatCode>[$-409]mmm\-yy;@</c:formatCode>
                      <c:ptCount val="3"/>
                      <c:pt idx="0">
                        <c:v>44197</c:v>
                      </c:pt>
                      <c:pt idx="1">
                        <c:v>44228</c:v>
                      </c:pt>
                      <c:pt idx="2">
                        <c:v>44256</c:v>
                      </c:pt>
                    </c:numCache>
                  </c:numRef>
                </c:cat>
                <c:val>
                  <c:numRef>
                    <c:extLst>
                      <c:ext uri="{02D57815-91ED-43cb-92C2-25804820EDAC}">
                        <c15:formulaRef>
                          <c15:sqref>Sheet1!$B$2:$D$2</c15:sqref>
                        </c15:formulaRef>
                      </c:ext>
                    </c:extLst>
                    <c:numCache>
                      <c:formatCode>0</c:formatCode>
                      <c:ptCount val="3"/>
                      <c:pt idx="0">
                        <c:v>11</c:v>
                      </c:pt>
                      <c:pt idx="1">
                        <c:v>10</c:v>
                      </c:pt>
                      <c:pt idx="2">
                        <c:v>26</c:v>
                      </c:pt>
                    </c:numCache>
                  </c:numRef>
                </c:val>
                <c:extLst>
                  <c:ext xmlns:c16="http://schemas.microsoft.com/office/drawing/2014/chart" uri="{C3380CC4-5D6E-409C-BE32-E72D297353CC}">
                    <c16:uniqueId val="{00000000-CF30-4FE8-8097-DADEDDCFFAC5}"/>
                  </c:ext>
                </c:extLst>
              </c15:ser>
            </c15:filteredBarSeries>
          </c:ext>
        </c:extLst>
      </c:barChart>
      <c:dateAx>
        <c:axId val="1952585008"/>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685040"/>
        <c:crosses val="autoZero"/>
        <c:auto val="1"/>
        <c:lblOffset val="100"/>
        <c:baseTimeUnit val="months"/>
      </c:dateAx>
      <c:valAx>
        <c:axId val="2007685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58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Referrals By Agency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Sheet1!$B$33:$B$36</c:f>
              <c:strCache>
                <c:ptCount val="4"/>
                <c:pt idx="0">
                  <c:v>LCLC</c:v>
                </c:pt>
                <c:pt idx="1">
                  <c:v>BUILD</c:v>
                </c:pt>
                <c:pt idx="2">
                  <c:v>ALSO</c:v>
                </c:pt>
                <c:pt idx="3">
                  <c:v>New Life Centers</c:v>
                </c:pt>
              </c:strCache>
            </c:strRef>
          </c:cat>
          <c:val>
            <c:numRef>
              <c:f>Sheet1!$C$33:$C$36</c:f>
              <c:numCache>
                <c:formatCode>0</c:formatCode>
                <c:ptCount val="4"/>
                <c:pt idx="0">
                  <c:v>12</c:v>
                </c:pt>
                <c:pt idx="1">
                  <c:v>1</c:v>
                </c:pt>
                <c:pt idx="2">
                  <c:v>1</c:v>
                </c:pt>
                <c:pt idx="3">
                  <c:v>1</c:v>
                </c:pt>
              </c:numCache>
            </c:numRef>
          </c:val>
          <c:extLst>
            <c:ext xmlns:c16="http://schemas.microsoft.com/office/drawing/2014/chart" uri="{C3380CC4-5D6E-409C-BE32-E72D297353CC}">
              <c16:uniqueId val="{00000000-9040-4187-9DAC-611D5A70D8BA}"/>
            </c:ext>
          </c:extLst>
        </c:ser>
        <c:dLbls>
          <c:dLblPos val="outEnd"/>
          <c:showLegendKey val="0"/>
          <c:showVal val="1"/>
          <c:showCatName val="0"/>
          <c:showSerName val="0"/>
          <c:showPercent val="0"/>
          <c:showBubbleSize val="0"/>
        </c:dLbls>
        <c:gapWidth val="219"/>
        <c:overlap val="-27"/>
        <c:axId val="1948749952"/>
        <c:axId val="1992214432"/>
      </c:barChart>
      <c:catAx>
        <c:axId val="194874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2214432"/>
        <c:crosses val="autoZero"/>
        <c:auto val="1"/>
        <c:lblAlgn val="ctr"/>
        <c:lblOffset val="100"/>
        <c:noMultiLvlLbl val="0"/>
      </c:catAx>
      <c:valAx>
        <c:axId val="1992214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749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(Jan-Mar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Sheet1!$C$48</c:f>
              <c:strCache>
                <c:ptCount val="1"/>
                <c:pt idx="0">
                  <c:v>Jan-21</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Sheet1!$C$49:$C$56</c:f>
              <c:numCache>
                <c:formatCode>General</c:formatCode>
                <c:ptCount val="8"/>
                <c:pt idx="0">
                  <c:v>1</c:v>
                </c:pt>
                <c:pt idx="1">
                  <c:v>4</c:v>
                </c:pt>
                <c:pt idx="2">
                  <c:v>0</c:v>
                </c:pt>
                <c:pt idx="3">
                  <c:v>1</c:v>
                </c:pt>
                <c:pt idx="4">
                  <c:v>0</c:v>
                </c:pt>
                <c:pt idx="5">
                  <c:v>1</c:v>
                </c:pt>
                <c:pt idx="6">
                  <c:v>0</c:v>
                </c:pt>
                <c:pt idx="7">
                  <c:v>0</c:v>
                </c:pt>
              </c:numCache>
            </c:numRef>
          </c:val>
          <c:extLst>
            <c:ext xmlns:c16="http://schemas.microsoft.com/office/drawing/2014/chart" uri="{C3380CC4-5D6E-409C-BE32-E72D297353CC}">
              <c16:uniqueId val="{00000000-9D7B-448A-963F-53B0E134FC7D}"/>
            </c:ext>
          </c:extLst>
        </c:ser>
        <c:ser>
          <c:idx val="1"/>
          <c:order val="1"/>
          <c:tx>
            <c:strRef>
              <c:f>Sheet1!$D$48</c:f>
              <c:strCache>
                <c:ptCount val="1"/>
                <c:pt idx="0">
                  <c:v>Feb-21</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Sheet1!$D$49:$D$56</c:f>
              <c:numCache>
                <c:formatCode>General</c:formatCode>
                <c:ptCount val="8"/>
                <c:pt idx="0">
                  <c:v>1</c:v>
                </c:pt>
                <c:pt idx="1">
                  <c:v>2</c:v>
                </c:pt>
                <c:pt idx="2">
                  <c:v>0</c:v>
                </c:pt>
                <c:pt idx="3">
                  <c:v>0</c:v>
                </c:pt>
                <c:pt idx="4">
                  <c:v>0</c:v>
                </c:pt>
                <c:pt idx="5">
                  <c:v>2</c:v>
                </c:pt>
                <c:pt idx="6">
                  <c:v>0</c:v>
                </c:pt>
                <c:pt idx="7">
                  <c:v>1</c:v>
                </c:pt>
              </c:numCache>
            </c:numRef>
          </c:val>
          <c:extLst>
            <c:ext xmlns:c16="http://schemas.microsoft.com/office/drawing/2014/chart" uri="{C3380CC4-5D6E-409C-BE32-E72D297353CC}">
              <c16:uniqueId val="{00000001-9D7B-448A-963F-53B0E134FC7D}"/>
            </c:ext>
          </c:extLst>
        </c:ser>
        <c:ser>
          <c:idx val="2"/>
          <c:order val="2"/>
          <c:tx>
            <c:strRef>
              <c:f>Sheet1!$E$48</c:f>
              <c:strCache>
                <c:ptCount val="1"/>
                <c:pt idx="0">
                  <c:v>Mar-21</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Sheet1!$E$49:$E$56</c:f>
              <c:numCache>
                <c:formatCode>General</c:formatCode>
                <c:ptCount val="8"/>
                <c:pt idx="0">
                  <c:v>2</c:v>
                </c:pt>
                <c:pt idx="1">
                  <c:v>2</c:v>
                </c:pt>
                <c:pt idx="2">
                  <c:v>0</c:v>
                </c:pt>
                <c:pt idx="3">
                  <c:v>0</c:v>
                </c:pt>
                <c:pt idx="4">
                  <c:v>0</c:v>
                </c:pt>
                <c:pt idx="5">
                  <c:v>4</c:v>
                </c:pt>
                <c:pt idx="6">
                  <c:v>0</c:v>
                </c:pt>
                <c:pt idx="7">
                  <c:v>0</c:v>
                </c:pt>
              </c:numCache>
            </c:numRef>
          </c:val>
          <c:extLst>
            <c:ext xmlns:c16="http://schemas.microsoft.com/office/drawing/2014/chart" uri="{C3380CC4-5D6E-409C-BE32-E72D297353CC}">
              <c16:uniqueId val="{00000002-9D7B-448A-963F-53B0E134FC7D}"/>
            </c:ext>
          </c:extLst>
        </c:ser>
        <c:dLbls>
          <c:dLblPos val="outEnd"/>
          <c:showLegendKey val="0"/>
          <c:showVal val="1"/>
          <c:showCatName val="0"/>
          <c:showSerName val="0"/>
          <c:showPercent val="0"/>
          <c:showBubbleSize val="0"/>
        </c:dLbls>
        <c:gapWidth val="444"/>
        <c:overlap val="-90"/>
        <c:axId val="90872464"/>
        <c:axId val="1998891456"/>
      </c:barChart>
      <c:catAx>
        <c:axId val="908724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998891456"/>
        <c:crosses val="autoZero"/>
        <c:auto val="1"/>
        <c:lblAlgn val="ctr"/>
        <c:lblOffset val="100"/>
        <c:noMultiLvlLbl val="0"/>
      </c:catAx>
      <c:valAx>
        <c:axId val="1998891456"/>
        <c:scaling>
          <c:orientation val="minMax"/>
        </c:scaling>
        <c:delete val="1"/>
        <c:axPos val="l"/>
        <c:numFmt formatCode="General" sourceLinked="1"/>
        <c:majorTickMark val="none"/>
        <c:minorTickMark val="none"/>
        <c:tickLblPos val="nextTo"/>
        <c:crossAx val="9087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 of Youth Diverted by Month</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2225" cap="rnd">
              <a:solidFill>
                <a:schemeClr val="accent2"/>
              </a:solidFill>
              <a:round/>
            </a:ln>
            <a:effectLst/>
          </c:spPr>
          <c:marker>
            <c:symbol val="none"/>
          </c:marker>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Sheet2!$A$1:$F$1</c:f>
              <c:numCache>
                <c:formatCode>[$-409]mmmm\-yy;@</c:formatCode>
                <c:ptCount val="6"/>
                <c:pt idx="0" formatCode="[$-409]mmm\-yy;@">
                  <c:v>44197</c:v>
                </c:pt>
                <c:pt idx="1">
                  <c:v>44228</c:v>
                </c:pt>
                <c:pt idx="2">
                  <c:v>44256</c:v>
                </c:pt>
                <c:pt idx="3">
                  <c:v>44287</c:v>
                </c:pt>
                <c:pt idx="4">
                  <c:v>44317</c:v>
                </c:pt>
                <c:pt idx="5">
                  <c:v>44348</c:v>
                </c:pt>
              </c:numCache>
            </c:numRef>
          </c:cat>
          <c:val>
            <c:numRef>
              <c:f>Sheet2!$A$2:$F$2</c:f>
              <c:numCache>
                <c:formatCode>General</c:formatCode>
                <c:ptCount val="6"/>
                <c:pt idx="0">
                  <c:v>11</c:v>
                </c:pt>
                <c:pt idx="1">
                  <c:v>10</c:v>
                </c:pt>
                <c:pt idx="2">
                  <c:v>23</c:v>
                </c:pt>
                <c:pt idx="3">
                  <c:v>15</c:v>
                </c:pt>
                <c:pt idx="4">
                  <c:v>29</c:v>
                </c:pt>
                <c:pt idx="5">
                  <c:v>6</c:v>
                </c:pt>
              </c:numCache>
            </c:numRef>
          </c:val>
          <c:smooth val="0"/>
          <c:extLst>
            <c:ext xmlns:c16="http://schemas.microsoft.com/office/drawing/2014/chart" uri="{C3380CC4-5D6E-409C-BE32-E72D297353CC}">
              <c16:uniqueId val="{00000000-EC47-4B41-B399-A023C5144CD2}"/>
            </c:ext>
          </c:extLst>
        </c:ser>
        <c:dLbls>
          <c:showLegendKey val="0"/>
          <c:showVal val="1"/>
          <c:showCatName val="0"/>
          <c:showSerName val="0"/>
          <c:showPercent val="0"/>
          <c:showBubbleSize val="0"/>
        </c:dLbls>
        <c:smooth val="0"/>
        <c:axId val="1080343888"/>
        <c:axId val="1080093088"/>
      </c:lineChart>
      <c:dateAx>
        <c:axId val="1080343888"/>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080093088"/>
        <c:crosses val="autoZero"/>
        <c:auto val="1"/>
        <c:lblOffset val="100"/>
        <c:baseTimeUnit val="months"/>
      </c:dateAx>
      <c:valAx>
        <c:axId val="1080093088"/>
        <c:scaling>
          <c:orientation val="minMax"/>
        </c:scaling>
        <c:delete val="1"/>
        <c:axPos val="l"/>
        <c:numFmt formatCode="General" sourceLinked="1"/>
        <c:majorTickMark val="none"/>
        <c:minorTickMark val="none"/>
        <c:tickLblPos val="nextTo"/>
        <c:crossAx val="1080343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 vs. Off-site</a:t>
            </a:r>
            <a:r>
              <a:rPr lang="en-US" baseline="0"/>
              <a:t>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Sheet2!$A$19</c:f>
              <c:strCache>
                <c:ptCount val="1"/>
                <c:pt idx="0">
                  <c:v>Youth referred for diversion during on-site hours</c:v>
                </c:pt>
              </c:strCache>
            </c:strRef>
          </c:tx>
          <c:spPr>
            <a:ln w="22225" cap="rnd">
              <a:solidFill>
                <a:srgbClr val="7030A0"/>
              </a:solidFill>
              <a:round/>
            </a:ln>
            <a:effectLst/>
          </c:spPr>
          <c:marker>
            <c:symbol val="none"/>
          </c:marker>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Sheet2!$B$18:$G$18</c:f>
              <c:numCache>
                <c:formatCode>[$-409]mmm\-yy;@</c:formatCode>
                <c:ptCount val="6"/>
                <c:pt idx="0">
                  <c:v>44197</c:v>
                </c:pt>
                <c:pt idx="1">
                  <c:v>44228</c:v>
                </c:pt>
                <c:pt idx="2">
                  <c:v>44256</c:v>
                </c:pt>
                <c:pt idx="3">
                  <c:v>44287</c:v>
                </c:pt>
                <c:pt idx="4">
                  <c:v>44317</c:v>
                </c:pt>
                <c:pt idx="5">
                  <c:v>44348</c:v>
                </c:pt>
              </c:numCache>
            </c:numRef>
          </c:cat>
          <c:val>
            <c:numRef>
              <c:f>Sheet2!$B$19:$G$19</c:f>
              <c:numCache>
                <c:formatCode>General</c:formatCode>
                <c:ptCount val="6"/>
                <c:pt idx="0">
                  <c:v>2</c:v>
                </c:pt>
                <c:pt idx="1">
                  <c:v>9</c:v>
                </c:pt>
                <c:pt idx="2">
                  <c:v>14</c:v>
                </c:pt>
                <c:pt idx="3">
                  <c:v>3</c:v>
                </c:pt>
                <c:pt idx="4">
                  <c:v>5</c:v>
                </c:pt>
                <c:pt idx="5">
                  <c:v>6</c:v>
                </c:pt>
              </c:numCache>
            </c:numRef>
          </c:val>
          <c:smooth val="0"/>
          <c:extLst>
            <c:ext xmlns:c16="http://schemas.microsoft.com/office/drawing/2014/chart" uri="{C3380CC4-5D6E-409C-BE32-E72D297353CC}">
              <c16:uniqueId val="{00000000-2493-4680-A879-D9B1FDA7B7E4}"/>
            </c:ext>
          </c:extLst>
        </c:ser>
        <c:ser>
          <c:idx val="1"/>
          <c:order val="1"/>
          <c:tx>
            <c:strRef>
              <c:f>Sheet2!$A$20</c:f>
              <c:strCache>
                <c:ptCount val="1"/>
                <c:pt idx="0">
                  <c:v>Youth referred for diversion during off hours</c:v>
                </c:pt>
              </c:strCache>
            </c:strRef>
          </c:tx>
          <c:spPr>
            <a:ln w="22225" cap="rnd">
              <a:solidFill>
                <a:schemeClr val="accent2"/>
              </a:solidFill>
              <a:round/>
            </a:ln>
            <a:effectLst/>
          </c:spPr>
          <c:marker>
            <c:symbol val="none"/>
          </c:marker>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Sheet2!$B$18:$G$18</c:f>
              <c:numCache>
                <c:formatCode>[$-409]mmm\-yy;@</c:formatCode>
                <c:ptCount val="6"/>
                <c:pt idx="0">
                  <c:v>44197</c:v>
                </c:pt>
                <c:pt idx="1">
                  <c:v>44228</c:v>
                </c:pt>
                <c:pt idx="2">
                  <c:v>44256</c:v>
                </c:pt>
                <c:pt idx="3">
                  <c:v>44287</c:v>
                </c:pt>
                <c:pt idx="4">
                  <c:v>44317</c:v>
                </c:pt>
                <c:pt idx="5">
                  <c:v>44348</c:v>
                </c:pt>
              </c:numCache>
            </c:numRef>
          </c:cat>
          <c:val>
            <c:numRef>
              <c:f>Sheet2!$B$20:$G$20</c:f>
              <c:numCache>
                <c:formatCode>General</c:formatCode>
                <c:ptCount val="6"/>
                <c:pt idx="0">
                  <c:v>9</c:v>
                </c:pt>
                <c:pt idx="1">
                  <c:v>1</c:v>
                </c:pt>
                <c:pt idx="2">
                  <c:v>9</c:v>
                </c:pt>
                <c:pt idx="3">
                  <c:v>12</c:v>
                </c:pt>
                <c:pt idx="4">
                  <c:v>24</c:v>
                </c:pt>
                <c:pt idx="5">
                  <c:v>0</c:v>
                </c:pt>
              </c:numCache>
            </c:numRef>
          </c:val>
          <c:smooth val="0"/>
          <c:extLst>
            <c:ext xmlns:c16="http://schemas.microsoft.com/office/drawing/2014/chart" uri="{C3380CC4-5D6E-409C-BE32-E72D297353CC}">
              <c16:uniqueId val="{00000001-2493-4680-A879-D9B1FDA7B7E4}"/>
            </c:ext>
          </c:extLst>
        </c:ser>
        <c:dLbls>
          <c:showLegendKey val="0"/>
          <c:showVal val="1"/>
          <c:showCatName val="0"/>
          <c:showSerName val="0"/>
          <c:showPercent val="0"/>
          <c:showBubbleSize val="0"/>
        </c:dLbls>
        <c:smooth val="0"/>
        <c:axId val="1149479440"/>
        <c:axId val="1160370960"/>
      </c:lineChart>
      <c:dateAx>
        <c:axId val="1149479440"/>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60370960"/>
        <c:crosses val="autoZero"/>
        <c:auto val="1"/>
        <c:lblOffset val="100"/>
        <c:baseTimeUnit val="months"/>
      </c:dateAx>
      <c:valAx>
        <c:axId val="1160370960"/>
        <c:scaling>
          <c:orientation val="minMax"/>
        </c:scaling>
        <c:delete val="1"/>
        <c:axPos val="l"/>
        <c:numFmt formatCode="General" sourceLinked="1"/>
        <c:majorTickMark val="none"/>
        <c:minorTickMark val="none"/>
        <c:tickLblPos val="nextTo"/>
        <c:crossAx val="11494794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 by Agency (June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Sheet2!$A$31:$A$35</c:f>
              <c:strCache>
                <c:ptCount val="5"/>
                <c:pt idx="0">
                  <c:v>LCLC</c:v>
                </c:pt>
                <c:pt idx="1">
                  <c:v>BUILD</c:v>
                </c:pt>
                <c:pt idx="2">
                  <c:v>ALSO</c:v>
                </c:pt>
                <c:pt idx="3">
                  <c:v>New Life Centers</c:v>
                </c:pt>
                <c:pt idx="4">
                  <c:v>Target Area Development</c:v>
                </c:pt>
              </c:strCache>
            </c:strRef>
          </c:cat>
          <c:val>
            <c:numRef>
              <c:f>Sheet2!$B$31:$B$35</c:f>
              <c:numCache>
                <c:formatCode>0</c:formatCode>
                <c:ptCount val="5"/>
                <c:pt idx="0">
                  <c:v>3</c:v>
                </c:pt>
                <c:pt idx="1">
                  <c:v>3</c:v>
                </c:pt>
                <c:pt idx="2">
                  <c:v>0</c:v>
                </c:pt>
                <c:pt idx="3">
                  <c:v>0</c:v>
                </c:pt>
                <c:pt idx="4">
                  <c:v>0</c:v>
                </c:pt>
              </c:numCache>
            </c:numRef>
          </c:val>
          <c:extLst>
            <c:ext xmlns:c16="http://schemas.microsoft.com/office/drawing/2014/chart" uri="{C3380CC4-5D6E-409C-BE32-E72D297353CC}">
              <c16:uniqueId val="{00000000-1793-44E3-A2B5-64DF2123322B}"/>
            </c:ext>
          </c:extLst>
        </c:ser>
        <c:dLbls>
          <c:dLblPos val="outEnd"/>
          <c:showLegendKey val="0"/>
          <c:showVal val="1"/>
          <c:showCatName val="0"/>
          <c:showSerName val="0"/>
          <c:showPercent val="0"/>
          <c:showBubbleSize val="0"/>
        </c:dLbls>
        <c:gapWidth val="444"/>
        <c:overlap val="-90"/>
        <c:axId val="1308707616"/>
        <c:axId val="1308220384"/>
      </c:barChart>
      <c:catAx>
        <c:axId val="13087076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08220384"/>
        <c:crosses val="autoZero"/>
        <c:auto val="1"/>
        <c:lblAlgn val="ctr"/>
        <c:lblOffset val="100"/>
        <c:noMultiLvlLbl val="0"/>
      </c:catAx>
      <c:valAx>
        <c:axId val="1308220384"/>
        <c:scaling>
          <c:orientation val="minMax"/>
        </c:scaling>
        <c:delete val="1"/>
        <c:axPos val="l"/>
        <c:numFmt formatCode="0" sourceLinked="1"/>
        <c:majorTickMark val="none"/>
        <c:minorTickMark val="none"/>
        <c:tickLblPos val="nextTo"/>
        <c:crossAx val="1308707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Caseload by Agency/CM</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Sheet2!$A$46:$G$46</c:f>
              <c:strCache>
                <c:ptCount val="7"/>
                <c:pt idx="0">
                  <c:v>LCLC</c:v>
                </c:pt>
                <c:pt idx="1">
                  <c:v>LCLC Floater</c:v>
                </c:pt>
                <c:pt idx="2">
                  <c:v>LCLC - SS</c:v>
                </c:pt>
                <c:pt idx="3">
                  <c:v>BUILD</c:v>
                </c:pt>
                <c:pt idx="4">
                  <c:v>NLC</c:v>
                </c:pt>
                <c:pt idx="5">
                  <c:v>ALSO</c:v>
                </c:pt>
                <c:pt idx="6">
                  <c:v>Target</c:v>
                </c:pt>
              </c:strCache>
            </c:strRef>
          </c:cat>
          <c:val>
            <c:numRef>
              <c:f>Sheet2!$A$47:$G$47</c:f>
              <c:numCache>
                <c:formatCode>General</c:formatCode>
                <c:ptCount val="7"/>
                <c:pt idx="0">
                  <c:v>6</c:v>
                </c:pt>
                <c:pt idx="1">
                  <c:v>7</c:v>
                </c:pt>
                <c:pt idx="2">
                  <c:v>15</c:v>
                </c:pt>
                <c:pt idx="3">
                  <c:v>6</c:v>
                </c:pt>
                <c:pt idx="4">
                  <c:v>5</c:v>
                </c:pt>
                <c:pt idx="5">
                  <c:v>1</c:v>
                </c:pt>
                <c:pt idx="6">
                  <c:v>13</c:v>
                </c:pt>
              </c:numCache>
            </c:numRef>
          </c:val>
          <c:extLst>
            <c:ext xmlns:c16="http://schemas.microsoft.com/office/drawing/2014/chart" uri="{C3380CC4-5D6E-409C-BE32-E72D297353CC}">
              <c16:uniqueId val="{00000000-39B4-4E47-91AE-9A57744FE5B2}"/>
            </c:ext>
          </c:extLst>
        </c:ser>
        <c:dLbls>
          <c:dLblPos val="outEnd"/>
          <c:showLegendKey val="0"/>
          <c:showVal val="1"/>
          <c:showCatName val="0"/>
          <c:showSerName val="0"/>
          <c:showPercent val="0"/>
          <c:showBubbleSize val="0"/>
        </c:dLbls>
        <c:gapWidth val="444"/>
        <c:overlap val="-90"/>
        <c:axId val="1080325088"/>
        <c:axId val="1162978240"/>
      </c:barChart>
      <c:catAx>
        <c:axId val="1080325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62978240"/>
        <c:crosses val="autoZero"/>
        <c:auto val="1"/>
        <c:lblAlgn val="ctr"/>
        <c:lblOffset val="100"/>
        <c:noMultiLvlLbl val="0"/>
      </c:catAx>
      <c:valAx>
        <c:axId val="1162978240"/>
        <c:scaling>
          <c:orientation val="minMax"/>
        </c:scaling>
        <c:delete val="1"/>
        <c:axPos val="l"/>
        <c:numFmt formatCode="General" sourceLinked="1"/>
        <c:majorTickMark val="none"/>
        <c:minorTickMark val="none"/>
        <c:tickLblPos val="nextTo"/>
        <c:crossAx val="1080325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Geographic Breakdown</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7030A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B99F-44EF-87DD-825F0286074A}"/>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A12D-4502-A378-16CA90D5772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A12D-4502-A378-16CA90D5772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Sheet2!$B$50:$D$50</c:f>
              <c:strCache>
                <c:ptCount val="3"/>
                <c:pt idx="0">
                  <c:v>South Side</c:v>
                </c:pt>
                <c:pt idx="1">
                  <c:v>West Side</c:v>
                </c:pt>
                <c:pt idx="2">
                  <c:v>Other</c:v>
                </c:pt>
              </c:strCache>
            </c:strRef>
          </c:cat>
          <c:val>
            <c:numRef>
              <c:f>Sheet2!$B$51:$D$51</c:f>
              <c:numCache>
                <c:formatCode>General</c:formatCode>
                <c:ptCount val="3"/>
                <c:pt idx="0">
                  <c:v>24</c:v>
                </c:pt>
                <c:pt idx="1">
                  <c:v>21</c:v>
                </c:pt>
                <c:pt idx="2">
                  <c:v>5</c:v>
                </c:pt>
              </c:numCache>
            </c:numRef>
          </c:val>
          <c:extLst>
            <c:ext xmlns:c16="http://schemas.microsoft.com/office/drawing/2014/chart" uri="{C3380CC4-5D6E-409C-BE32-E72D297353CC}">
              <c16:uniqueId val="{00000000-B99F-44EF-87DD-825F0286074A}"/>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PRe-Engagement Attempts (June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Sheet2!$A$72:$A$75</c:f>
              <c:strCache>
                <c:ptCount val="4"/>
                <c:pt idx="0">
                  <c:v>Phone call</c:v>
                </c:pt>
                <c:pt idx="1">
                  <c:v>Letters</c:v>
                </c:pt>
                <c:pt idx="2">
                  <c:v>House Visits</c:v>
                </c:pt>
                <c:pt idx="3">
                  <c:v>Other</c:v>
                </c:pt>
              </c:strCache>
            </c:strRef>
          </c:cat>
          <c:val>
            <c:numRef>
              <c:f>Sheet2!$B$72:$B$75</c:f>
              <c:numCache>
                <c:formatCode>General</c:formatCode>
                <c:ptCount val="4"/>
                <c:pt idx="0">
                  <c:v>48</c:v>
                </c:pt>
                <c:pt idx="1">
                  <c:v>1</c:v>
                </c:pt>
                <c:pt idx="2">
                  <c:v>10</c:v>
                </c:pt>
                <c:pt idx="3">
                  <c:v>0</c:v>
                </c:pt>
              </c:numCache>
            </c:numRef>
          </c:val>
          <c:extLst>
            <c:ext xmlns:c16="http://schemas.microsoft.com/office/drawing/2014/chart" uri="{C3380CC4-5D6E-409C-BE32-E72D297353CC}">
              <c16:uniqueId val="{00000000-7AB6-45C7-B708-CE4F1E129284}"/>
            </c:ext>
          </c:extLst>
        </c:ser>
        <c:dLbls>
          <c:dLblPos val="outEnd"/>
          <c:showLegendKey val="0"/>
          <c:showVal val="1"/>
          <c:showCatName val="0"/>
          <c:showSerName val="0"/>
          <c:showPercent val="0"/>
          <c:showBubbleSize val="0"/>
        </c:dLbls>
        <c:gapWidth val="444"/>
        <c:overlap val="-90"/>
        <c:axId val="1415140624"/>
        <c:axId val="1459890080"/>
      </c:barChart>
      <c:catAx>
        <c:axId val="1415140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459890080"/>
        <c:crosses val="autoZero"/>
        <c:auto val="1"/>
        <c:lblAlgn val="ctr"/>
        <c:lblOffset val="100"/>
        <c:noMultiLvlLbl val="0"/>
      </c:catAx>
      <c:valAx>
        <c:axId val="1459890080"/>
        <c:scaling>
          <c:orientation val="minMax"/>
        </c:scaling>
        <c:delete val="1"/>
        <c:axPos val="l"/>
        <c:numFmt formatCode="General" sourceLinked="1"/>
        <c:majorTickMark val="none"/>
        <c:minorTickMark val="none"/>
        <c:tickLblPos val="nextTo"/>
        <c:crossAx val="141514062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Case management contact</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83333333333334E-2"/>
          <c:y val="0.21873541848935549"/>
          <c:w val="0.81388888888888888"/>
          <c:h val="0.65757545931758532"/>
        </c:manualLayout>
      </c:layout>
      <c:ofPieChart>
        <c:ofPieType val="pie"/>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2E3D-495B-BD32-07DF795AA7A5}"/>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2E3D-495B-BD32-07DF795AA7A5}"/>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2E3D-495B-BD32-07DF795AA7A5}"/>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2E3D-495B-BD32-07DF795AA7A5}"/>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2E3D-495B-BD32-07DF795AA7A5}"/>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2E3D-495B-BD32-07DF795AA7A5}"/>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2E3D-495B-BD32-07DF795AA7A5}"/>
              </c:ext>
            </c:extLst>
          </c:dPt>
          <c:dLbls>
            <c:dLbl>
              <c:idx val="0"/>
              <c:layout>
                <c:manualLayout>
                  <c:x val="0.15336504007770352"/>
                  <c:y val="0.224447506561679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3D-495B-BD32-07DF795AA7A5}"/>
                </c:ext>
              </c:extLst>
            </c:dLbl>
            <c:dLbl>
              <c:idx val="1"/>
              <c:layout>
                <c:manualLayout>
                  <c:x val="-1.6342988562182949E-2"/>
                  <c:y val="-1.7636220472440945E-2"/>
                </c:manualLayout>
              </c:layout>
              <c:tx>
                <c:rich>
                  <a:bodyPr/>
                  <a:lstStyle/>
                  <a:p>
                    <a:fld id="{683AB7BF-5278-4252-A6FE-3D18D080D63D}" type="CATEGORYNAME">
                      <a:rPr lang="en-US">
                        <a:solidFill>
                          <a:schemeClr val="tx1">
                            <a:lumMod val="95000"/>
                            <a:lumOff val="5000"/>
                          </a:schemeClr>
                        </a:solidFill>
                      </a:rPr>
                      <a:pPr/>
                      <a:t>[]</a:t>
                    </a:fld>
                    <a:r>
                      <a:rPr lang="en-US" baseline="0"/>
                      <a:t>
</a:t>
                    </a:r>
                    <a:fld id="{9BB6875C-0EA7-460F-92F3-2D66003FC856}" type="PERCENTAGE">
                      <a:rPr lang="en-US" baseline="0">
                        <a:solidFill>
                          <a:schemeClr val="tx1">
                            <a:lumMod val="95000"/>
                            <a:lumOff val="5000"/>
                          </a:schemeClr>
                        </a:solidFill>
                      </a:rPr>
                      <a:pPr/>
                      <a:t>[]</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2E3D-495B-BD32-07DF795AA7A5}"/>
                </c:ext>
              </c:extLst>
            </c:dLbl>
            <c:dLbl>
              <c:idx val="2"/>
              <c:layout>
                <c:manualLayout>
                  <c:x val="8.8373695005178714E-3"/>
                  <c:y val="4.61493438320209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3D-495B-BD32-07DF795AA7A5}"/>
                </c:ext>
              </c:extLst>
            </c:dLbl>
            <c:dLbl>
              <c:idx val="3"/>
              <c:layout>
                <c:manualLayout>
                  <c:x val="-0.10034051773229617"/>
                  <c:y val="1.53658792650918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E3D-495B-BD32-07DF795AA7A5}"/>
                </c:ext>
              </c:extLst>
            </c:dLbl>
            <c:dLbl>
              <c:idx val="4"/>
              <c:layout>
                <c:manualLayout>
                  <c:x val="-2.6473482700679354E-2"/>
                  <c:y val="1.493700787401452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E3D-495B-BD32-07DF795AA7A5}"/>
                </c:ext>
              </c:extLst>
            </c:dLbl>
            <c:dLbl>
              <c:idx val="6"/>
              <c:tx>
                <c:rich>
                  <a:bodyPr/>
                  <a:lstStyle/>
                  <a:p>
                    <a:r>
                      <a:rPr lang="en-US" baseline="0"/>
                      <a:t>Successful attempts
</a:t>
                    </a:r>
                    <a:fld id="{B995C3CB-02EE-4E12-AB1E-07EF06CA0530}" type="PERCENTAGE">
                      <a:rPr lang="en-US" baseline="0"/>
                      <a:pPr/>
                      <a:t>[]</a:t>
                    </a:fld>
                    <a:endParaRPr lang="en-US" baseline="0"/>
                  </a:p>
                </c:rich>
              </c:tx>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2E3D-495B-BD32-07DF795AA7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95000"/>
                        <a:lumOff val="5000"/>
                      </a:schemeClr>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Sheet2!$A$86:$A$91</c:f>
              <c:strCache>
                <c:ptCount val="6"/>
                <c:pt idx="0">
                  <c:v>Individual Meeting</c:v>
                </c:pt>
                <c:pt idx="1">
                  <c:v>Referral/Linkage Accompaniment</c:v>
                </c:pt>
                <c:pt idx="2">
                  <c:v>Group Activity</c:v>
                </c:pt>
                <c:pt idx="3">
                  <c:v>Family Engagement</c:v>
                </c:pt>
                <c:pt idx="4">
                  <c:v> Other</c:v>
                </c:pt>
                <c:pt idx="5">
                  <c:v>Unsuccessful attempts</c:v>
                </c:pt>
              </c:strCache>
            </c:strRef>
          </c:cat>
          <c:val>
            <c:numRef>
              <c:f>Sheet2!$B$86:$B$91</c:f>
              <c:numCache>
                <c:formatCode>General</c:formatCode>
                <c:ptCount val="6"/>
                <c:pt idx="0">
                  <c:v>178</c:v>
                </c:pt>
                <c:pt idx="1">
                  <c:v>31</c:v>
                </c:pt>
                <c:pt idx="2">
                  <c:v>12</c:v>
                </c:pt>
                <c:pt idx="3">
                  <c:v>14</c:v>
                </c:pt>
                <c:pt idx="4">
                  <c:v>14</c:v>
                </c:pt>
                <c:pt idx="5">
                  <c:v>119</c:v>
                </c:pt>
              </c:numCache>
            </c:numRef>
          </c:val>
          <c:extLst>
            <c:ext xmlns:c16="http://schemas.microsoft.com/office/drawing/2014/chart" uri="{C3380CC4-5D6E-409C-BE32-E72D297353CC}">
              <c16:uniqueId val="{00000000-2E3D-495B-BD32-07DF795AA7A5}"/>
            </c:ext>
          </c:extLst>
        </c:ser>
        <c:dLbls>
          <c:dLblPos val="inEnd"/>
          <c:showLegendKey val="0"/>
          <c:showVal val="0"/>
          <c:showCatName val="0"/>
          <c:showSerName val="0"/>
          <c:showPercent val="1"/>
          <c:showBubbleSize val="0"/>
          <c:showLeaderLines val="1"/>
        </c:dLbls>
        <c:gapWidth val="48"/>
        <c:splitType val="cust"/>
        <c:custSplit>
          <c:secondPiePt val="0"/>
          <c:secondPiePt val="1"/>
          <c:secondPiePt val="2"/>
          <c:secondPiePt val="3"/>
          <c:secondPiePt val="4"/>
        </c:custSplit>
        <c:secondPieSize val="11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Linkages for wraparound support (JULY 2021)</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Sheet2!$A$103:$A$110</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Sheet2!$B$103:$B$110</c:f>
              <c:numCache>
                <c:formatCode>General</c:formatCode>
                <c:ptCount val="8"/>
                <c:pt idx="0">
                  <c:v>0</c:v>
                </c:pt>
                <c:pt idx="1">
                  <c:v>3</c:v>
                </c:pt>
                <c:pt idx="2">
                  <c:v>0</c:v>
                </c:pt>
                <c:pt idx="3">
                  <c:v>2</c:v>
                </c:pt>
                <c:pt idx="4">
                  <c:v>1</c:v>
                </c:pt>
                <c:pt idx="5">
                  <c:v>0</c:v>
                </c:pt>
                <c:pt idx="6">
                  <c:v>11</c:v>
                </c:pt>
                <c:pt idx="7">
                  <c:v>7</c:v>
                </c:pt>
              </c:numCache>
            </c:numRef>
          </c:val>
          <c:extLst>
            <c:ext xmlns:c16="http://schemas.microsoft.com/office/drawing/2014/chart" uri="{C3380CC4-5D6E-409C-BE32-E72D297353CC}">
              <c16:uniqueId val="{00000000-F32D-4148-830A-6B2D83984CCC}"/>
            </c:ext>
          </c:extLst>
        </c:ser>
        <c:dLbls>
          <c:showLegendKey val="0"/>
          <c:showVal val="1"/>
          <c:showCatName val="0"/>
          <c:showSerName val="0"/>
          <c:showPercent val="0"/>
          <c:showBubbleSize val="0"/>
        </c:dLbls>
        <c:gapWidth val="150"/>
        <c:axId val="34872480"/>
        <c:axId val="2037970576"/>
      </c:barChart>
      <c:catAx>
        <c:axId val="3487248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970576"/>
        <c:crosses val="autoZero"/>
        <c:auto val="1"/>
        <c:lblAlgn val="ctr"/>
        <c:lblOffset val="100"/>
        <c:noMultiLvlLbl val="0"/>
      </c:catAx>
      <c:valAx>
        <c:axId val="2037970576"/>
        <c:scaling>
          <c:orientation val="minMax"/>
        </c:scaling>
        <c:delete val="1"/>
        <c:axPos val="l"/>
        <c:numFmt formatCode="General" sourceLinked="1"/>
        <c:majorTickMark val="none"/>
        <c:minorTickMark val="none"/>
        <c:tickLblPos val="nextTo"/>
        <c:crossAx val="34872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5</xdr:col>
      <xdr:colOff>536575</xdr:colOff>
      <xdr:row>0</xdr:row>
      <xdr:rowOff>304800</xdr:rowOff>
    </xdr:from>
    <xdr:to>
      <xdr:col>13</xdr:col>
      <xdr:colOff>231775</xdr:colOff>
      <xdr:row>1</xdr:row>
      <xdr:rowOff>1390650</xdr:rowOff>
    </xdr:to>
    <xdr:graphicFrame macro="">
      <xdr:nvGraphicFramePr>
        <xdr:cNvPr id="2" name="Chart 1">
          <a:extLst>
            <a:ext uri="{FF2B5EF4-FFF2-40B4-BE49-F238E27FC236}">
              <a16:creationId xmlns:a16="http://schemas.microsoft.com/office/drawing/2014/main" id="{F76BAE10-BBC3-4EB3-9DE8-3626D00EB3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238125</xdr:colOff>
      <xdr:row>0</xdr:row>
      <xdr:rowOff>12700</xdr:rowOff>
    </xdr:from>
    <xdr:to>
      <xdr:col>13</xdr:col>
      <xdr:colOff>542925</xdr:colOff>
      <xdr:row>14</xdr:row>
      <xdr:rowOff>177800</xdr:rowOff>
    </xdr:to>
    <xdr:graphicFrame macro="">
      <xdr:nvGraphicFramePr>
        <xdr:cNvPr id="2" name="Chart 1">
          <a:extLst>
            <a:ext uri="{FF2B5EF4-FFF2-40B4-BE49-F238E27FC236}">
              <a16:creationId xmlns:a16="http://schemas.microsoft.com/office/drawing/2014/main" id="{A687A9CC-1281-4A73-AB94-79D11D1A2F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98425</xdr:colOff>
      <xdr:row>15</xdr:row>
      <xdr:rowOff>69850</xdr:rowOff>
    </xdr:from>
    <xdr:to>
      <xdr:col>14</xdr:col>
      <xdr:colOff>403225</xdr:colOff>
      <xdr:row>30</xdr:row>
      <xdr:rowOff>50800</xdr:rowOff>
    </xdr:to>
    <xdr:graphicFrame macro="">
      <xdr:nvGraphicFramePr>
        <xdr:cNvPr id="3" name="Chart 2">
          <a:extLst>
            <a:ext uri="{FF2B5EF4-FFF2-40B4-BE49-F238E27FC236}">
              <a16:creationId xmlns:a16="http://schemas.microsoft.com/office/drawing/2014/main" id="{C47873ED-7C7C-4838-8493-1B53E662B2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600075</xdr:colOff>
      <xdr:row>30</xdr:row>
      <xdr:rowOff>158750</xdr:rowOff>
    </xdr:from>
    <xdr:to>
      <xdr:col>10</xdr:col>
      <xdr:colOff>123825</xdr:colOff>
      <xdr:row>34</xdr:row>
      <xdr:rowOff>876300</xdr:rowOff>
    </xdr:to>
    <xdr:graphicFrame macro="">
      <xdr:nvGraphicFramePr>
        <xdr:cNvPr id="4" name="Chart 3">
          <a:extLst>
            <a:ext uri="{FF2B5EF4-FFF2-40B4-BE49-F238E27FC236}">
              <a16:creationId xmlns:a16="http://schemas.microsoft.com/office/drawing/2014/main" id="{B9C768EB-1207-4D79-A914-42A26BBA59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377825</xdr:colOff>
      <xdr:row>39</xdr:row>
      <xdr:rowOff>41275</xdr:rowOff>
    </xdr:from>
    <xdr:to>
      <xdr:col>17</xdr:col>
      <xdr:colOff>73025</xdr:colOff>
      <xdr:row>54</xdr:row>
      <xdr:rowOff>22225</xdr:rowOff>
    </xdr:to>
    <xdr:graphicFrame macro="">
      <xdr:nvGraphicFramePr>
        <xdr:cNvPr id="5" name="Chart 4">
          <a:extLst>
            <a:ext uri="{FF2B5EF4-FFF2-40B4-BE49-F238E27FC236}">
              <a16:creationId xmlns:a16="http://schemas.microsoft.com/office/drawing/2014/main" id="{F60AAA2B-4295-4DE2-B262-AC04A4FAA4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295275</xdr:colOff>
      <xdr:row>51</xdr:row>
      <xdr:rowOff>120650</xdr:rowOff>
    </xdr:from>
    <xdr:to>
      <xdr:col>7</xdr:col>
      <xdr:colOff>193675</xdr:colOff>
      <xdr:row>66</xdr:row>
      <xdr:rowOff>101600</xdr:rowOff>
    </xdr:to>
    <xdr:graphicFrame macro="">
      <xdr:nvGraphicFramePr>
        <xdr:cNvPr id="6" name="Chart 5">
          <a:extLst>
            <a:ext uri="{FF2B5EF4-FFF2-40B4-BE49-F238E27FC236}">
              <a16:creationId xmlns:a16="http://schemas.microsoft.com/office/drawing/2014/main" id="{B29DDE12-5DA4-429B-A65F-85AF9EE855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365125</xdr:colOff>
      <xdr:row>60</xdr:row>
      <xdr:rowOff>95250</xdr:rowOff>
    </xdr:from>
    <xdr:to>
      <xdr:col>17</xdr:col>
      <xdr:colOff>555625</xdr:colOff>
      <xdr:row>71</xdr:row>
      <xdr:rowOff>114300</xdr:rowOff>
    </xdr:to>
    <xdr:graphicFrame macro="">
      <xdr:nvGraphicFramePr>
        <xdr:cNvPr id="7" name="Chart 6">
          <a:extLst>
            <a:ext uri="{FF2B5EF4-FFF2-40B4-BE49-F238E27FC236}">
              <a16:creationId xmlns:a16="http://schemas.microsoft.com/office/drawing/2014/main" id="{AD748439-10A8-4C32-B6F9-3437B5D4D9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212724</xdr:colOff>
      <xdr:row>81</xdr:row>
      <xdr:rowOff>69850</xdr:rowOff>
    </xdr:from>
    <xdr:to>
      <xdr:col>14</xdr:col>
      <xdr:colOff>38100</xdr:colOff>
      <xdr:row>96</xdr:row>
      <xdr:rowOff>12700</xdr:rowOff>
    </xdr:to>
    <xdr:graphicFrame macro="">
      <xdr:nvGraphicFramePr>
        <xdr:cNvPr id="11" name="Chart 10">
          <a:extLst>
            <a:ext uri="{FF2B5EF4-FFF2-40B4-BE49-F238E27FC236}">
              <a16:creationId xmlns:a16="http://schemas.microsoft.com/office/drawing/2014/main" id="{6C8D1142-2EA0-4BAA-A5F6-EDFDC7A88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82550</xdr:colOff>
      <xdr:row>100</xdr:row>
      <xdr:rowOff>133350</xdr:rowOff>
    </xdr:from>
    <xdr:to>
      <xdr:col>12</xdr:col>
      <xdr:colOff>330200</xdr:colOff>
      <xdr:row>111</xdr:row>
      <xdr:rowOff>63500</xdr:rowOff>
    </xdr:to>
    <xdr:graphicFrame macro="">
      <xdr:nvGraphicFramePr>
        <xdr:cNvPr id="12" name="Chart 11">
          <a:extLst>
            <a:ext uri="{FF2B5EF4-FFF2-40B4-BE49-F238E27FC236}">
              <a16:creationId xmlns:a16="http://schemas.microsoft.com/office/drawing/2014/main" id="{0ABA3DDD-0D49-4238-B523-64D31DFCA8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600075</xdr:colOff>
      <xdr:row>0</xdr:row>
      <xdr:rowOff>185737</xdr:rowOff>
    </xdr:from>
    <xdr:to>
      <xdr:col>15</xdr:col>
      <xdr:colOff>295275</xdr:colOff>
      <xdr:row>15</xdr:row>
      <xdr:rowOff>71437</xdr:rowOff>
    </xdr:to>
    <xdr:graphicFrame macro="">
      <xdr:nvGraphicFramePr>
        <xdr:cNvPr id="2" name="Chart 1">
          <a:extLst>
            <a:ext uri="{FF2B5EF4-FFF2-40B4-BE49-F238E27FC236}">
              <a16:creationId xmlns:a16="http://schemas.microsoft.com/office/drawing/2014/main" id="{4AE52111-5CDD-4C34-9A2A-CABB014090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80962</xdr:colOff>
      <xdr:row>16</xdr:row>
      <xdr:rowOff>109537</xdr:rowOff>
    </xdr:from>
    <xdr:to>
      <xdr:col>15</xdr:col>
      <xdr:colOff>385762</xdr:colOff>
      <xdr:row>30</xdr:row>
      <xdr:rowOff>185737</xdr:rowOff>
    </xdr:to>
    <xdr:graphicFrame macro="">
      <xdr:nvGraphicFramePr>
        <xdr:cNvPr id="3" name="Chart 2">
          <a:extLst>
            <a:ext uri="{FF2B5EF4-FFF2-40B4-BE49-F238E27FC236}">
              <a16:creationId xmlns:a16="http://schemas.microsoft.com/office/drawing/2014/main" id="{673F5E29-0365-466D-9DBF-2AF5E2D2C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500062</xdr:colOff>
      <xdr:row>32</xdr:row>
      <xdr:rowOff>128587</xdr:rowOff>
    </xdr:from>
    <xdr:to>
      <xdr:col>10</xdr:col>
      <xdr:colOff>195262</xdr:colOff>
      <xdr:row>47</xdr:row>
      <xdr:rowOff>14287</xdr:rowOff>
    </xdr:to>
    <xdr:graphicFrame macro="">
      <xdr:nvGraphicFramePr>
        <xdr:cNvPr id="4" name="Chart 3">
          <a:extLst>
            <a:ext uri="{FF2B5EF4-FFF2-40B4-BE49-F238E27FC236}">
              <a16:creationId xmlns:a16="http://schemas.microsoft.com/office/drawing/2014/main" id="{B97907BB-1264-457B-AB97-7EBA276789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164042</xdr:colOff>
      <xdr:row>0</xdr:row>
      <xdr:rowOff>173566</xdr:rowOff>
    </xdr:from>
    <xdr:to>
      <xdr:col>13</xdr:col>
      <xdr:colOff>439209</xdr:colOff>
      <xdr:row>6</xdr:row>
      <xdr:rowOff>122766</xdr:rowOff>
    </xdr:to>
    <xdr:graphicFrame macro="">
      <xdr:nvGraphicFramePr>
        <xdr:cNvPr id="3" name="Chart 2">
          <a:extLst>
            <a:ext uri="{FF2B5EF4-FFF2-40B4-BE49-F238E27FC236}">
              <a16:creationId xmlns:a16="http://schemas.microsoft.com/office/drawing/2014/main" id="{F9F850D7-F002-4C1A-AEE6-C0789D6BB0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26458</xdr:colOff>
      <xdr:row>8</xdr:row>
      <xdr:rowOff>152399</xdr:rowOff>
    </xdr:from>
    <xdr:to>
      <xdr:col>15</xdr:col>
      <xdr:colOff>190500</xdr:colOff>
      <xdr:row>27</xdr:row>
      <xdr:rowOff>63499</xdr:rowOff>
    </xdr:to>
    <xdr:graphicFrame macro="">
      <xdr:nvGraphicFramePr>
        <xdr:cNvPr id="4" name="Chart 3">
          <a:extLst>
            <a:ext uri="{FF2B5EF4-FFF2-40B4-BE49-F238E27FC236}">
              <a16:creationId xmlns:a16="http://schemas.microsoft.com/office/drawing/2014/main" id="{90863BC2-4AEC-40C3-A13F-07D5E9C2A3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269875</xdr:colOff>
      <xdr:row>29</xdr:row>
      <xdr:rowOff>141817</xdr:rowOff>
    </xdr:from>
    <xdr:to>
      <xdr:col>11</xdr:col>
      <xdr:colOff>545042</xdr:colOff>
      <xdr:row>39</xdr:row>
      <xdr:rowOff>334433</xdr:rowOff>
    </xdr:to>
    <xdr:graphicFrame macro="">
      <xdr:nvGraphicFramePr>
        <xdr:cNvPr id="5" name="Chart 4">
          <a:extLst>
            <a:ext uri="{FF2B5EF4-FFF2-40B4-BE49-F238E27FC236}">
              <a16:creationId xmlns:a16="http://schemas.microsoft.com/office/drawing/2014/main" id="{4B8B88CB-A850-490A-A32A-9E3E650A71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238125</xdr:colOff>
      <xdr:row>45</xdr:row>
      <xdr:rowOff>88899</xdr:rowOff>
    </xdr:from>
    <xdr:to>
      <xdr:col>15</xdr:col>
      <xdr:colOff>433917</xdr:colOff>
      <xdr:row>62</xdr:row>
      <xdr:rowOff>74082</xdr:rowOff>
    </xdr:to>
    <xdr:graphicFrame macro="">
      <xdr:nvGraphicFramePr>
        <xdr:cNvPr id="6" name="Chart 5">
          <a:extLst>
            <a:ext uri="{FF2B5EF4-FFF2-40B4-BE49-F238E27FC236}">
              <a16:creationId xmlns:a16="http://schemas.microsoft.com/office/drawing/2014/main" id="{4C30F2E7-6554-41F3-9A1B-92AFD81E5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13"/>
  <sheetViews>
    <sheetView tabSelected="1" showWhiteSpace="0" zoomScale="50" zoomScaleNormal="50" zoomScaleSheetLayoutView="40" zoomScalePageLayoutView="60" workbookViewId="0">
      <selection activeCell="V78" sqref="V78"/>
    </sheetView>
  </sheetViews>
  <sheetFormatPr defaultColWidth="8.85546875" defaultRowHeight="15"/>
  <cols>
    <col min="1" max="1" width="81.85546875" style="10" bestFit="1" customWidth="1"/>
    <col min="2" max="3" width="15.42578125" style="10" customWidth="1"/>
    <col min="4" max="13" width="15.42578125" customWidth="1"/>
    <col min="14" max="14" width="30" bestFit="1" customWidth="1"/>
    <col min="15" max="18" width="0" hidden="1" customWidth="1"/>
  </cols>
  <sheetData>
    <row r="1" spans="1:16" ht="20.25" customHeight="1">
      <c r="A1" s="86" t="s">
        <v>0</v>
      </c>
      <c r="B1" s="87"/>
      <c r="C1" s="87"/>
      <c r="D1" s="87"/>
      <c r="E1" s="87"/>
      <c r="F1" s="87"/>
      <c r="G1" s="87"/>
      <c r="H1" s="87"/>
      <c r="I1" s="87"/>
      <c r="J1" s="87"/>
      <c r="K1" s="87"/>
      <c r="L1" s="87"/>
      <c r="M1" s="87"/>
      <c r="N1" s="87"/>
    </row>
    <row r="2" spans="1:16" ht="21" customHeight="1">
      <c r="A2" s="88" t="s">
        <v>1</v>
      </c>
      <c r="B2" s="89"/>
      <c r="C2" s="89"/>
      <c r="D2" s="89"/>
      <c r="E2" s="89"/>
      <c r="F2" s="89"/>
      <c r="G2" s="89"/>
      <c r="H2" s="89"/>
      <c r="I2" s="89"/>
      <c r="J2" s="89"/>
      <c r="K2" s="89"/>
      <c r="L2" s="89"/>
      <c r="M2" s="89"/>
      <c r="N2" s="89"/>
      <c r="O2" s="89"/>
    </row>
    <row r="3" spans="1:16" ht="15.95">
      <c r="A3" s="34"/>
      <c r="B3" s="85"/>
      <c r="C3" s="85"/>
      <c r="D3" s="85"/>
      <c r="E3" s="85"/>
      <c r="F3" s="85"/>
      <c r="G3" s="85"/>
      <c r="H3" s="85"/>
      <c r="I3" s="85"/>
      <c r="J3" s="85"/>
      <c r="K3" s="85"/>
      <c r="L3" s="85"/>
      <c r="M3" s="85"/>
      <c r="N3" s="85"/>
    </row>
    <row r="4" spans="1:16">
      <c r="A4" s="9"/>
      <c r="B4" s="2">
        <v>44197</v>
      </c>
      <c r="C4" s="2">
        <v>44228</v>
      </c>
      <c r="D4" s="2">
        <v>44256</v>
      </c>
      <c r="E4" s="2">
        <v>44287</v>
      </c>
      <c r="F4" s="2">
        <v>44317</v>
      </c>
      <c r="G4" s="2">
        <v>44348</v>
      </c>
      <c r="H4" s="2">
        <v>44378</v>
      </c>
      <c r="I4" s="2">
        <v>44409</v>
      </c>
      <c r="J4" s="2">
        <v>44440</v>
      </c>
      <c r="K4" s="2">
        <v>44470</v>
      </c>
      <c r="L4" s="2">
        <v>44501</v>
      </c>
      <c r="M4" s="2">
        <v>44531</v>
      </c>
      <c r="N4" s="29" t="s">
        <v>2</v>
      </c>
    </row>
    <row r="5" spans="1:16" ht="17.100000000000001">
      <c r="A5" s="14" t="s">
        <v>3</v>
      </c>
      <c r="B5" s="3"/>
      <c r="C5" s="3"/>
      <c r="D5" s="3"/>
      <c r="E5" s="3"/>
      <c r="F5" s="3"/>
      <c r="G5" s="3"/>
      <c r="H5" s="3"/>
      <c r="I5" s="3"/>
      <c r="J5" s="3"/>
      <c r="K5" s="3"/>
      <c r="L5" s="3"/>
      <c r="M5" s="3"/>
      <c r="N5" s="3"/>
    </row>
    <row r="6" spans="1:16" ht="15.95">
      <c r="A6" s="15" t="s">
        <v>4</v>
      </c>
      <c r="B6" s="27">
        <f>SUM(B7:B8)</f>
        <v>11</v>
      </c>
      <c r="C6" s="27">
        <f t="shared" ref="C6:M6" si="0">SUM(C7:C8)</f>
        <v>10</v>
      </c>
      <c r="D6" s="27">
        <f t="shared" si="0"/>
        <v>23</v>
      </c>
      <c r="E6" s="27">
        <f>SUM(E7:E8)</f>
        <v>15</v>
      </c>
      <c r="F6" s="27">
        <f t="shared" si="0"/>
        <v>29</v>
      </c>
      <c r="G6" s="27">
        <f t="shared" si="0"/>
        <v>6</v>
      </c>
      <c r="H6" s="27">
        <f t="shared" ref="H6" si="1">SUM(H7:H8)</f>
        <v>10</v>
      </c>
      <c r="I6" s="27">
        <f t="shared" si="0"/>
        <v>4</v>
      </c>
      <c r="J6" s="27">
        <f t="shared" si="0"/>
        <v>11</v>
      </c>
      <c r="K6" s="27">
        <f t="shared" si="0"/>
        <v>0</v>
      </c>
      <c r="L6" s="27">
        <f t="shared" si="0"/>
        <v>0</v>
      </c>
      <c r="M6" s="27">
        <f t="shared" si="0"/>
        <v>0</v>
      </c>
      <c r="N6" s="30">
        <f t="shared" ref="N6:N9" si="2">SUM(B6:M6)</f>
        <v>119</v>
      </c>
      <c r="P6" s="81">
        <f>SUM(E6:G6)</f>
        <v>50</v>
      </c>
    </row>
    <row r="7" spans="1:16" ht="15.95">
      <c r="A7" s="16" t="s">
        <v>5</v>
      </c>
      <c r="B7" s="26">
        <v>2</v>
      </c>
      <c r="C7" s="26">
        <v>9</v>
      </c>
      <c r="D7" s="26">
        <v>14</v>
      </c>
      <c r="E7" s="26">
        <v>3</v>
      </c>
      <c r="F7" s="26">
        <v>5</v>
      </c>
      <c r="G7" s="26">
        <v>6</v>
      </c>
      <c r="H7" s="26">
        <v>3</v>
      </c>
      <c r="I7" s="26">
        <v>1</v>
      </c>
      <c r="J7" s="26">
        <v>2</v>
      </c>
      <c r="K7" s="26"/>
      <c r="L7" s="26"/>
      <c r="M7" s="26"/>
      <c r="N7" s="30">
        <f t="shared" si="2"/>
        <v>45</v>
      </c>
    </row>
    <row r="8" spans="1:16" ht="15.95">
      <c r="A8" s="16" t="s">
        <v>6</v>
      </c>
      <c r="B8" s="26">
        <v>9</v>
      </c>
      <c r="C8" s="26">
        <v>1</v>
      </c>
      <c r="D8" s="26">
        <v>9</v>
      </c>
      <c r="E8" s="26">
        <v>12</v>
      </c>
      <c r="F8" s="26">
        <v>24</v>
      </c>
      <c r="G8" s="26">
        <v>0</v>
      </c>
      <c r="H8" s="26">
        <v>7</v>
      </c>
      <c r="I8" s="26">
        <v>3</v>
      </c>
      <c r="J8" s="26">
        <v>9</v>
      </c>
      <c r="K8" s="26"/>
      <c r="L8" s="26"/>
      <c r="M8" s="26"/>
      <c r="N8" s="30">
        <f t="shared" si="2"/>
        <v>74</v>
      </c>
    </row>
    <row r="9" spans="1:16" ht="15.95">
      <c r="A9" s="15" t="s">
        <v>7</v>
      </c>
      <c r="B9" s="26">
        <v>0</v>
      </c>
      <c r="C9" s="26">
        <v>0</v>
      </c>
      <c r="D9" s="26">
        <v>0</v>
      </c>
      <c r="E9" s="26">
        <v>0</v>
      </c>
      <c r="F9" s="26">
        <v>0</v>
      </c>
      <c r="G9" s="26">
        <v>0</v>
      </c>
      <c r="H9" s="26">
        <v>1</v>
      </c>
      <c r="I9" s="26">
        <v>4</v>
      </c>
      <c r="J9" s="26">
        <v>4</v>
      </c>
      <c r="K9" s="26"/>
      <c r="L9" s="26"/>
      <c r="M9" s="26"/>
      <c r="N9" s="30">
        <f t="shared" si="2"/>
        <v>9</v>
      </c>
    </row>
    <row r="10" spans="1:16" ht="16.5" customHeight="1">
      <c r="A10" s="17" t="s">
        <v>8</v>
      </c>
      <c r="B10" s="3"/>
      <c r="C10" s="3"/>
      <c r="D10" s="3"/>
      <c r="E10" s="3"/>
      <c r="F10" s="3"/>
      <c r="G10" s="3"/>
      <c r="H10" s="3"/>
      <c r="I10" s="3"/>
      <c r="J10" s="3"/>
      <c r="K10" s="3"/>
      <c r="L10" s="3"/>
      <c r="M10" s="3"/>
      <c r="N10" s="3"/>
      <c r="O10" s="12"/>
      <c r="P10" s="12"/>
    </row>
    <row r="11" spans="1:16" ht="15.95">
      <c r="A11" s="18" t="s">
        <v>9</v>
      </c>
      <c r="B11" s="40">
        <v>1</v>
      </c>
      <c r="C11" s="48">
        <v>2</v>
      </c>
      <c r="D11" s="11">
        <v>10</v>
      </c>
      <c r="E11" s="4">
        <v>3</v>
      </c>
      <c r="F11" s="4">
        <v>18</v>
      </c>
      <c r="G11" s="4">
        <v>3</v>
      </c>
      <c r="H11" s="4">
        <v>6</v>
      </c>
      <c r="I11" s="4">
        <v>2</v>
      </c>
      <c r="J11" s="7">
        <v>7</v>
      </c>
      <c r="K11" s="4"/>
      <c r="L11" s="4"/>
      <c r="M11" s="4"/>
      <c r="N11" s="30">
        <f>SUM(C11:M11)</f>
        <v>51</v>
      </c>
      <c r="O11" s="12"/>
      <c r="P11" s="12"/>
    </row>
    <row r="12" spans="1:16" ht="13.5" customHeight="1">
      <c r="A12" s="19" t="s">
        <v>10</v>
      </c>
      <c r="B12" s="40">
        <v>0</v>
      </c>
      <c r="C12" s="50">
        <v>1</v>
      </c>
      <c r="D12" s="11">
        <v>1</v>
      </c>
      <c r="E12" s="4">
        <v>2</v>
      </c>
      <c r="F12" s="4">
        <v>0</v>
      </c>
      <c r="G12" s="4">
        <v>3</v>
      </c>
      <c r="H12" s="4">
        <v>1</v>
      </c>
      <c r="I12" s="4">
        <v>0</v>
      </c>
      <c r="J12" s="7">
        <v>2</v>
      </c>
      <c r="K12" s="4"/>
      <c r="L12" s="4"/>
      <c r="M12" s="4"/>
      <c r="N12" s="30">
        <f>SUM(C12:M12)</f>
        <v>10</v>
      </c>
      <c r="O12" s="12"/>
      <c r="P12" s="12"/>
    </row>
    <row r="13" spans="1:16" ht="15.95">
      <c r="A13" s="19" t="s">
        <v>11</v>
      </c>
      <c r="B13" s="40">
        <v>0</v>
      </c>
      <c r="C13" s="50">
        <v>1</v>
      </c>
      <c r="D13" s="48">
        <v>0</v>
      </c>
      <c r="E13" s="4">
        <v>0</v>
      </c>
      <c r="F13" s="4">
        <v>0</v>
      </c>
      <c r="G13" s="4">
        <v>0</v>
      </c>
      <c r="H13" s="4">
        <v>0</v>
      </c>
      <c r="I13" s="4">
        <v>0</v>
      </c>
      <c r="J13" s="7">
        <v>0</v>
      </c>
      <c r="K13" s="4"/>
      <c r="L13" s="4"/>
      <c r="M13" s="4"/>
      <c r="N13" s="30">
        <f>SUM(C13:M13)</f>
        <v>1</v>
      </c>
      <c r="O13" s="12"/>
      <c r="P13" s="12"/>
    </row>
    <row r="14" spans="1:16" ht="15.95">
      <c r="A14" s="18" t="s">
        <v>12</v>
      </c>
      <c r="B14" s="40">
        <v>0</v>
      </c>
      <c r="C14" s="50">
        <v>1</v>
      </c>
      <c r="D14" s="11">
        <v>1</v>
      </c>
      <c r="E14" s="4">
        <v>2</v>
      </c>
      <c r="F14" s="4">
        <v>2</v>
      </c>
      <c r="G14" s="4">
        <v>0</v>
      </c>
      <c r="H14" s="4">
        <v>1</v>
      </c>
      <c r="I14" s="4">
        <v>0</v>
      </c>
      <c r="J14" s="7">
        <v>2</v>
      </c>
      <c r="K14" s="4"/>
      <c r="L14" s="4"/>
      <c r="M14" s="4"/>
      <c r="N14" s="30">
        <f>SUM(C14:M14)</f>
        <v>9</v>
      </c>
      <c r="O14" s="12"/>
      <c r="P14" s="12"/>
    </row>
    <row r="15" spans="1:16" ht="15.95">
      <c r="A15" s="19" t="s">
        <v>13</v>
      </c>
      <c r="B15" s="49" t="s">
        <v>14</v>
      </c>
      <c r="C15" s="49" t="s">
        <v>14</v>
      </c>
      <c r="D15" s="49" t="s">
        <v>14</v>
      </c>
      <c r="E15" s="4">
        <v>6</v>
      </c>
      <c r="F15" s="4">
        <v>9</v>
      </c>
      <c r="G15" s="4">
        <v>0</v>
      </c>
      <c r="H15" s="4">
        <v>1</v>
      </c>
      <c r="I15" s="4">
        <v>2</v>
      </c>
      <c r="J15" s="7">
        <v>1</v>
      </c>
      <c r="K15" s="4"/>
      <c r="L15" s="4"/>
      <c r="M15" s="4"/>
      <c r="N15" s="30">
        <f t="shared" ref="N15:N19" si="3">SUM(B15:M15)</f>
        <v>19</v>
      </c>
      <c r="O15" s="12"/>
      <c r="P15" s="12"/>
    </row>
    <row r="16" spans="1:16" ht="15.95" hidden="1">
      <c r="A16" s="36" t="s">
        <v>15</v>
      </c>
      <c r="B16" s="49" t="s">
        <v>14</v>
      </c>
      <c r="C16" s="49" t="s">
        <v>14</v>
      </c>
      <c r="D16" s="49" t="s">
        <v>14</v>
      </c>
      <c r="E16" s="4" t="s">
        <v>14</v>
      </c>
      <c r="F16" s="4"/>
      <c r="G16" s="4"/>
      <c r="H16" s="4"/>
      <c r="I16" s="4">
        <v>0</v>
      </c>
      <c r="J16">
        <v>0</v>
      </c>
      <c r="K16" s="4"/>
      <c r="L16" s="4"/>
      <c r="M16" s="4"/>
      <c r="N16" s="30">
        <f t="shared" si="3"/>
        <v>0</v>
      </c>
      <c r="O16" s="12"/>
      <c r="P16" s="12"/>
    </row>
    <row r="17" spans="1:16" ht="15.95">
      <c r="A17" s="15" t="s">
        <v>16</v>
      </c>
      <c r="B17" s="27">
        <v>10</v>
      </c>
      <c r="C17" s="27">
        <v>2</v>
      </c>
      <c r="D17" s="27">
        <v>14</v>
      </c>
      <c r="E17" s="27">
        <v>2</v>
      </c>
      <c r="F17" s="26">
        <v>0</v>
      </c>
      <c r="G17" s="26">
        <v>0</v>
      </c>
      <c r="H17" s="26">
        <v>1</v>
      </c>
      <c r="I17" s="26">
        <v>0</v>
      </c>
      <c r="J17" s="26">
        <v>0</v>
      </c>
      <c r="K17" s="26"/>
      <c r="L17" s="26"/>
      <c r="M17" s="26"/>
      <c r="N17" s="30">
        <f t="shared" ref="N17" si="4">SUM(B17:M17)</f>
        <v>29</v>
      </c>
      <c r="O17" s="12"/>
      <c r="P17" s="12"/>
    </row>
    <row r="18" spans="1:16" ht="15.95">
      <c r="A18" s="15" t="s">
        <v>17</v>
      </c>
      <c r="B18" s="27">
        <v>11</v>
      </c>
      <c r="C18" s="52">
        <v>7</v>
      </c>
      <c r="D18" s="27">
        <v>34</v>
      </c>
      <c r="E18" s="27">
        <v>12</v>
      </c>
      <c r="F18" s="27">
        <v>12</v>
      </c>
      <c r="G18" s="26">
        <v>13</v>
      </c>
      <c r="H18" s="26">
        <v>3</v>
      </c>
      <c r="I18" s="26">
        <v>0</v>
      </c>
      <c r="J18" s="26">
        <v>7</v>
      </c>
      <c r="K18" s="26"/>
      <c r="L18" s="26"/>
      <c r="M18" s="26"/>
      <c r="N18" s="30">
        <f t="shared" si="3"/>
        <v>99</v>
      </c>
      <c r="O18" s="12"/>
      <c r="P18" s="12"/>
    </row>
    <row r="19" spans="1:16" ht="15.95">
      <c r="A19" s="15" t="s">
        <v>18</v>
      </c>
      <c r="B19" s="27">
        <v>11</v>
      </c>
      <c r="C19" s="51">
        <v>7</v>
      </c>
      <c r="D19" s="27">
        <v>34</v>
      </c>
      <c r="E19" s="27">
        <v>12</v>
      </c>
      <c r="F19" s="27">
        <v>12</v>
      </c>
      <c r="G19" s="26">
        <v>13</v>
      </c>
      <c r="H19" s="26">
        <v>3</v>
      </c>
      <c r="I19" s="26">
        <v>0</v>
      </c>
      <c r="J19" s="26">
        <v>7</v>
      </c>
      <c r="K19" s="26"/>
      <c r="L19" s="26"/>
      <c r="M19" s="26"/>
      <c r="N19" s="30">
        <f t="shared" si="3"/>
        <v>99</v>
      </c>
      <c r="O19" s="12"/>
      <c r="P19" s="12"/>
    </row>
    <row r="20" spans="1:16" ht="17.100000000000001">
      <c r="A20" s="35" t="s">
        <v>19</v>
      </c>
      <c r="B20" s="3"/>
      <c r="C20" s="3"/>
      <c r="D20" s="3"/>
      <c r="E20" s="3"/>
      <c r="F20" s="3"/>
      <c r="G20" s="3"/>
      <c r="H20" s="3"/>
      <c r="I20" s="3"/>
      <c r="J20" s="3"/>
      <c r="K20" s="3"/>
      <c r="L20" s="3"/>
      <c r="M20" s="3"/>
      <c r="N20" s="3"/>
      <c r="O20" s="12"/>
      <c r="P20" s="12"/>
    </row>
    <row r="21" spans="1:16" ht="17.100000000000001">
      <c r="A21" s="14" t="s">
        <v>20</v>
      </c>
      <c r="B21" s="3"/>
      <c r="C21" s="3"/>
      <c r="D21" s="3"/>
      <c r="E21" s="3"/>
      <c r="F21" s="3"/>
      <c r="G21" s="3"/>
      <c r="H21" s="3"/>
      <c r="I21" s="3"/>
      <c r="J21" s="3"/>
      <c r="K21" s="3"/>
      <c r="L21" s="3"/>
      <c r="M21" s="3"/>
      <c r="N21" s="3"/>
      <c r="O21" s="12"/>
      <c r="P21" s="12"/>
    </row>
    <row r="22" spans="1:16" ht="15.95">
      <c r="A22" s="20" t="s">
        <v>21</v>
      </c>
      <c r="B22" s="3"/>
      <c r="C22" s="3"/>
      <c r="D22" s="3"/>
      <c r="E22" s="3"/>
      <c r="F22" s="3"/>
      <c r="G22" s="3"/>
      <c r="H22" s="3"/>
      <c r="I22" s="3"/>
      <c r="J22" s="3"/>
      <c r="K22" s="3"/>
      <c r="L22" s="3"/>
      <c r="M22" s="3"/>
      <c r="N22" s="3"/>
      <c r="O22" s="12"/>
      <c r="P22" s="12"/>
    </row>
    <row r="23" spans="1:16" ht="15.95">
      <c r="A23" s="19" t="s">
        <v>22</v>
      </c>
      <c r="B23" s="56">
        <v>0</v>
      </c>
      <c r="C23" s="55">
        <v>4</v>
      </c>
      <c r="D23" s="11">
        <v>11</v>
      </c>
      <c r="E23" s="11">
        <v>12</v>
      </c>
      <c r="F23" s="4">
        <v>19</v>
      </c>
      <c r="G23" s="4">
        <v>3</v>
      </c>
      <c r="H23" s="4">
        <v>7</v>
      </c>
      <c r="I23" s="4">
        <v>2</v>
      </c>
      <c r="J23" s="4">
        <v>6</v>
      </c>
      <c r="K23" s="4"/>
      <c r="L23" s="4"/>
      <c r="M23" s="4"/>
      <c r="N23" s="30">
        <f>SUM(B23:M23)</f>
        <v>64</v>
      </c>
      <c r="O23" s="12"/>
      <c r="P23" s="12"/>
    </row>
    <row r="24" spans="1:16" ht="15.95">
      <c r="A24" s="19" t="s">
        <v>23</v>
      </c>
      <c r="B24" s="56">
        <v>1</v>
      </c>
      <c r="C24" s="55">
        <v>1</v>
      </c>
      <c r="D24" s="11">
        <v>1</v>
      </c>
      <c r="E24" s="11">
        <v>2</v>
      </c>
      <c r="F24" s="4">
        <v>10</v>
      </c>
      <c r="G24" s="4">
        <v>3</v>
      </c>
      <c r="H24" s="4">
        <v>2</v>
      </c>
      <c r="I24" s="4">
        <v>2</v>
      </c>
      <c r="J24" s="4">
        <v>6</v>
      </c>
      <c r="K24" s="4"/>
      <c r="L24" s="4"/>
      <c r="M24" s="4"/>
      <c r="N24" s="30">
        <f t="shared" ref="N24:N25" si="5">SUM(B24:M24)</f>
        <v>28</v>
      </c>
      <c r="O24" s="12"/>
      <c r="P24" s="12"/>
    </row>
    <row r="25" spans="1:16" ht="15.95">
      <c r="A25" s="19" t="s">
        <v>24</v>
      </c>
      <c r="B25" s="56">
        <v>0</v>
      </c>
      <c r="C25" s="55">
        <v>0</v>
      </c>
      <c r="D25" s="11">
        <v>0</v>
      </c>
      <c r="E25" s="11">
        <v>0</v>
      </c>
      <c r="F25" s="4">
        <v>0</v>
      </c>
      <c r="G25" s="4">
        <v>0</v>
      </c>
      <c r="H25" s="4">
        <v>0</v>
      </c>
      <c r="I25" s="4">
        <v>0</v>
      </c>
      <c r="J25" s="4">
        <v>0</v>
      </c>
      <c r="K25" s="4"/>
      <c r="L25" s="4"/>
      <c r="M25" s="4"/>
      <c r="N25" s="30">
        <f t="shared" si="5"/>
        <v>0</v>
      </c>
      <c r="O25" s="12"/>
      <c r="P25" s="12"/>
    </row>
    <row r="26" spans="1:16" ht="15.95">
      <c r="A26" s="20" t="s">
        <v>25</v>
      </c>
      <c r="B26" s="3"/>
      <c r="C26" s="3"/>
      <c r="D26" s="3"/>
      <c r="E26" s="61"/>
      <c r="F26" s="3"/>
      <c r="G26" s="3"/>
      <c r="H26" s="3"/>
      <c r="I26" s="3"/>
      <c r="J26" s="3"/>
      <c r="K26" s="3"/>
      <c r="L26" s="3"/>
      <c r="M26" s="3"/>
      <c r="N26" s="3"/>
      <c r="O26" s="12"/>
      <c r="P26" s="12"/>
    </row>
    <row r="27" spans="1:16" ht="15.95">
      <c r="A27" s="19" t="s">
        <v>26</v>
      </c>
      <c r="B27" s="53">
        <v>1</v>
      </c>
      <c r="C27" s="48">
        <v>4</v>
      </c>
      <c r="D27" s="11">
        <v>10</v>
      </c>
      <c r="E27" s="11">
        <v>11</v>
      </c>
      <c r="F27" s="4">
        <v>26</v>
      </c>
      <c r="G27" s="4">
        <v>5</v>
      </c>
      <c r="H27" s="4">
        <v>8</v>
      </c>
      <c r="I27" s="4">
        <v>2</v>
      </c>
      <c r="J27" s="4">
        <v>10</v>
      </c>
      <c r="K27" s="4"/>
      <c r="L27" s="4"/>
      <c r="M27" s="4"/>
      <c r="N27" s="30">
        <f>SUM(B27:M27)</f>
        <v>77</v>
      </c>
    </row>
    <row r="28" spans="1:16" ht="15.95">
      <c r="A28" s="19" t="s">
        <v>27</v>
      </c>
      <c r="B28" s="53">
        <v>0</v>
      </c>
      <c r="C28" s="48">
        <v>1</v>
      </c>
      <c r="D28" s="11">
        <v>2</v>
      </c>
      <c r="E28" s="11">
        <v>3</v>
      </c>
      <c r="F28" s="4">
        <v>3</v>
      </c>
      <c r="G28" s="4">
        <v>1</v>
      </c>
      <c r="H28" s="4">
        <v>1</v>
      </c>
      <c r="I28" s="4">
        <v>2</v>
      </c>
      <c r="J28" s="4">
        <v>2</v>
      </c>
      <c r="K28" s="4"/>
      <c r="L28" s="4"/>
      <c r="M28" s="4"/>
      <c r="N28" s="30">
        <f t="shared" ref="N28:N32" si="6">SUM(B28:M28)</f>
        <v>15</v>
      </c>
    </row>
    <row r="29" spans="1:16" ht="15.95">
      <c r="A29" s="19" t="s">
        <v>28</v>
      </c>
      <c r="B29" s="53">
        <v>0</v>
      </c>
      <c r="C29" s="48">
        <v>0</v>
      </c>
      <c r="D29" s="11">
        <v>0</v>
      </c>
      <c r="E29" s="11">
        <v>0</v>
      </c>
      <c r="F29" s="4">
        <v>0</v>
      </c>
      <c r="G29" s="4">
        <v>0</v>
      </c>
      <c r="H29" s="4">
        <v>0</v>
      </c>
      <c r="I29" s="4">
        <v>0</v>
      </c>
      <c r="J29" s="4">
        <v>0</v>
      </c>
      <c r="K29" s="4"/>
      <c r="L29" s="4"/>
      <c r="M29" s="4"/>
      <c r="N29" s="30">
        <f t="shared" si="6"/>
        <v>0</v>
      </c>
    </row>
    <row r="30" spans="1:16" ht="15.95">
      <c r="A30" s="19" t="s">
        <v>29</v>
      </c>
      <c r="B30" s="53">
        <v>0</v>
      </c>
      <c r="C30" s="48">
        <v>0</v>
      </c>
      <c r="D30" s="11">
        <v>0</v>
      </c>
      <c r="E30" s="11">
        <v>0</v>
      </c>
      <c r="F30" s="4">
        <v>0</v>
      </c>
      <c r="G30" s="4">
        <v>0</v>
      </c>
      <c r="H30" s="4">
        <v>0</v>
      </c>
      <c r="I30" s="4">
        <v>0</v>
      </c>
      <c r="J30" s="4">
        <v>0</v>
      </c>
      <c r="K30" s="4"/>
      <c r="L30" s="4"/>
      <c r="M30" s="4"/>
      <c r="N30" s="30">
        <f t="shared" si="6"/>
        <v>0</v>
      </c>
    </row>
    <row r="31" spans="1:16" ht="15.95">
      <c r="A31" s="19" t="s">
        <v>30</v>
      </c>
      <c r="B31" s="53">
        <v>0</v>
      </c>
      <c r="C31" s="48">
        <v>0</v>
      </c>
      <c r="D31" s="11">
        <v>0</v>
      </c>
      <c r="E31" s="11">
        <v>0</v>
      </c>
      <c r="F31" s="4">
        <v>0</v>
      </c>
      <c r="G31" s="4">
        <v>0</v>
      </c>
      <c r="H31" s="4">
        <v>0</v>
      </c>
      <c r="I31" s="4">
        <v>0</v>
      </c>
      <c r="J31" s="4">
        <v>0</v>
      </c>
      <c r="K31" s="4"/>
      <c r="L31" s="4"/>
      <c r="M31" s="4"/>
      <c r="N31" s="30">
        <f t="shared" si="6"/>
        <v>0</v>
      </c>
    </row>
    <row r="32" spans="1:16" ht="15.95">
      <c r="A32" s="19" t="s">
        <v>31</v>
      </c>
      <c r="B32" s="53">
        <v>0</v>
      </c>
      <c r="C32" s="48">
        <v>0</v>
      </c>
      <c r="D32" s="11">
        <v>0</v>
      </c>
      <c r="E32" s="11">
        <v>0</v>
      </c>
      <c r="F32" s="4">
        <v>0</v>
      </c>
      <c r="G32" s="4">
        <v>0</v>
      </c>
      <c r="H32" s="4">
        <v>0</v>
      </c>
      <c r="I32" s="4">
        <v>0</v>
      </c>
      <c r="J32" s="4">
        <v>0</v>
      </c>
      <c r="K32" s="4"/>
      <c r="L32" s="4"/>
      <c r="M32" s="4"/>
      <c r="N32" s="30">
        <f t="shared" si="6"/>
        <v>0</v>
      </c>
    </row>
    <row r="33" spans="1:53" ht="15.95">
      <c r="A33" s="20" t="s">
        <v>32</v>
      </c>
      <c r="B33" s="3"/>
      <c r="C33" s="3"/>
      <c r="D33" s="3"/>
      <c r="E33" s="61"/>
      <c r="F33" s="3"/>
      <c r="G33" s="3"/>
      <c r="H33" s="3"/>
      <c r="I33" s="3"/>
      <c r="J33" s="3"/>
      <c r="K33" s="3"/>
      <c r="L33" s="3"/>
      <c r="M33" s="3"/>
      <c r="N33" s="3"/>
    </row>
    <row r="34" spans="1:53" ht="15.95">
      <c r="A34" s="21" t="s">
        <v>33</v>
      </c>
      <c r="B34" s="54">
        <v>0</v>
      </c>
      <c r="C34" s="55">
        <v>0</v>
      </c>
      <c r="D34" s="11">
        <v>1</v>
      </c>
      <c r="E34" s="11">
        <v>0</v>
      </c>
      <c r="F34" s="4">
        <v>2</v>
      </c>
      <c r="G34" s="4">
        <v>0</v>
      </c>
      <c r="H34" s="4">
        <v>0</v>
      </c>
      <c r="I34" s="4">
        <v>0</v>
      </c>
      <c r="J34" s="4">
        <v>0</v>
      </c>
      <c r="K34" s="4"/>
      <c r="L34" s="4"/>
      <c r="M34" s="4"/>
      <c r="N34" s="30">
        <f>SUM(B34:M34)</f>
        <v>3</v>
      </c>
    </row>
    <row r="35" spans="1:53" ht="15.95">
      <c r="A35" s="21" t="s">
        <v>34</v>
      </c>
      <c r="B35" s="54">
        <v>0</v>
      </c>
      <c r="C35" s="55">
        <v>0</v>
      </c>
      <c r="D35" s="11">
        <v>1</v>
      </c>
      <c r="E35" s="11">
        <v>0</v>
      </c>
      <c r="F35" s="4">
        <v>3</v>
      </c>
      <c r="G35" s="4">
        <v>0</v>
      </c>
      <c r="H35" s="4">
        <v>0</v>
      </c>
      <c r="I35" s="4">
        <v>0</v>
      </c>
      <c r="J35" s="4">
        <v>0</v>
      </c>
      <c r="K35" s="4"/>
      <c r="L35" s="4"/>
      <c r="M35" s="4"/>
      <c r="N35" s="30">
        <f t="shared" ref="N35:N39" si="7">SUM(B35:M35)</f>
        <v>4</v>
      </c>
    </row>
    <row r="36" spans="1:53" ht="15.95">
      <c r="A36" s="21" t="s">
        <v>35</v>
      </c>
      <c r="B36" s="54">
        <v>0</v>
      </c>
      <c r="C36" s="55">
        <v>0</v>
      </c>
      <c r="D36" s="11">
        <v>3</v>
      </c>
      <c r="E36" s="11">
        <v>2</v>
      </c>
      <c r="F36" s="4">
        <v>7</v>
      </c>
      <c r="G36" s="4">
        <v>0</v>
      </c>
      <c r="H36" s="4">
        <v>3</v>
      </c>
      <c r="I36" s="4">
        <v>0</v>
      </c>
      <c r="J36" s="4">
        <v>1</v>
      </c>
      <c r="K36" s="4"/>
      <c r="L36" s="4"/>
      <c r="M36" s="4"/>
      <c r="N36" s="30">
        <f t="shared" si="7"/>
        <v>16</v>
      </c>
    </row>
    <row r="37" spans="1:53" ht="15.95">
      <c r="A37" s="21" t="s">
        <v>36</v>
      </c>
      <c r="B37" s="54">
        <v>0</v>
      </c>
      <c r="C37" s="55">
        <v>0</v>
      </c>
      <c r="D37" s="11">
        <v>2</v>
      </c>
      <c r="E37" s="11">
        <v>3</v>
      </c>
      <c r="F37" s="4">
        <v>5</v>
      </c>
      <c r="G37" s="4">
        <v>0</v>
      </c>
      <c r="H37" s="4">
        <v>4</v>
      </c>
      <c r="I37" s="4">
        <v>1</v>
      </c>
      <c r="J37" s="4">
        <v>5</v>
      </c>
      <c r="K37" s="4"/>
      <c r="L37" s="4"/>
      <c r="M37" s="4"/>
      <c r="N37" s="30">
        <f t="shared" si="7"/>
        <v>20</v>
      </c>
    </row>
    <row r="38" spans="1:53" ht="15.95">
      <c r="A38" s="21" t="s">
        <v>37</v>
      </c>
      <c r="B38" s="54">
        <v>0</v>
      </c>
      <c r="C38" s="55">
        <v>1</v>
      </c>
      <c r="D38" s="11">
        <v>3</v>
      </c>
      <c r="E38" s="11">
        <v>5</v>
      </c>
      <c r="F38" s="4">
        <v>4</v>
      </c>
      <c r="G38" s="4">
        <v>2</v>
      </c>
      <c r="H38" s="4">
        <v>1</v>
      </c>
      <c r="I38" s="4">
        <v>2</v>
      </c>
      <c r="J38" s="4">
        <v>4</v>
      </c>
      <c r="K38" s="4"/>
      <c r="L38" s="4"/>
      <c r="M38" s="4"/>
      <c r="N38" s="30">
        <f t="shared" si="7"/>
        <v>22</v>
      </c>
    </row>
    <row r="39" spans="1:53" ht="15.95">
      <c r="A39" s="31" t="s">
        <v>38</v>
      </c>
      <c r="B39" s="54">
        <v>1</v>
      </c>
      <c r="C39" s="55">
        <v>4</v>
      </c>
      <c r="D39" s="11">
        <v>2</v>
      </c>
      <c r="E39" s="11">
        <v>4</v>
      </c>
      <c r="F39" s="4">
        <v>8</v>
      </c>
      <c r="G39" s="4">
        <v>4</v>
      </c>
      <c r="H39" s="4">
        <v>2</v>
      </c>
      <c r="I39" s="4">
        <v>1</v>
      </c>
      <c r="J39" s="4">
        <v>1</v>
      </c>
      <c r="K39" s="4"/>
      <c r="L39" s="4"/>
      <c r="M39" s="4"/>
      <c r="N39" s="30">
        <f t="shared" si="7"/>
        <v>27</v>
      </c>
    </row>
    <row r="40" spans="1:53" s="12" customFormat="1">
      <c r="A40" s="83"/>
      <c r="B40" s="83"/>
      <c r="C40" s="83"/>
      <c r="D40" s="83"/>
      <c r="E40" s="83"/>
      <c r="F40" s="83"/>
      <c r="G40" s="83"/>
      <c r="H40" s="83"/>
      <c r="I40" s="83"/>
      <c r="J40" s="83"/>
      <c r="K40" s="83"/>
      <c r="L40" s="83"/>
      <c r="M40" s="83"/>
      <c r="N40" s="84"/>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1:53" s="7" customFormat="1" ht="17.25" customHeight="1">
      <c r="A41" s="14" t="s">
        <v>39</v>
      </c>
      <c r="B41" s="6"/>
      <c r="C41" s="6"/>
      <c r="D41" s="6"/>
      <c r="E41" s="6"/>
      <c r="F41" s="6"/>
      <c r="G41" s="6"/>
      <c r="H41" s="6"/>
      <c r="I41" s="6"/>
      <c r="J41" s="6"/>
      <c r="K41" s="6"/>
      <c r="L41" s="6"/>
      <c r="M41" s="6"/>
      <c r="N41" s="6"/>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53" ht="15.95">
      <c r="A42" s="22" t="s">
        <v>40</v>
      </c>
      <c r="B42" s="50">
        <f>SUM(B43+B51+B59)</f>
        <v>0</v>
      </c>
      <c r="C42" s="50">
        <f t="shared" ref="C42:M42" si="8">SUM(C43+C51+C59)</f>
        <v>0</v>
      </c>
      <c r="D42" s="4">
        <v>4</v>
      </c>
      <c r="E42" s="4">
        <v>8</v>
      </c>
      <c r="F42" s="4">
        <v>5</v>
      </c>
      <c r="G42" s="4">
        <v>11</v>
      </c>
      <c r="H42" s="4">
        <v>11</v>
      </c>
      <c r="I42" s="4">
        <v>3</v>
      </c>
      <c r="J42" s="4">
        <v>21</v>
      </c>
      <c r="K42" s="4">
        <f t="shared" si="8"/>
        <v>0</v>
      </c>
      <c r="L42" s="4">
        <f t="shared" si="8"/>
        <v>0</v>
      </c>
      <c r="M42" s="4">
        <f t="shared" si="8"/>
        <v>0</v>
      </c>
      <c r="N42" s="30">
        <f>SUM(B42:M42)</f>
        <v>63</v>
      </c>
    </row>
    <row r="43" spans="1:53" ht="15.95">
      <c r="A43" s="18" t="s">
        <v>41</v>
      </c>
      <c r="B43" s="50">
        <f>SUM(B44:B50)</f>
        <v>0</v>
      </c>
      <c r="C43" s="50">
        <f t="shared" ref="C43:M43" si="9">SUM(C44:C50)</f>
        <v>0</v>
      </c>
      <c r="D43" s="4">
        <v>0</v>
      </c>
      <c r="E43" s="4">
        <v>3</v>
      </c>
      <c r="F43" s="4">
        <v>1</v>
      </c>
      <c r="G43" s="4">
        <v>1</v>
      </c>
      <c r="H43" s="4">
        <v>8</v>
      </c>
      <c r="I43" s="4">
        <v>3</v>
      </c>
      <c r="J43" s="4">
        <v>7</v>
      </c>
      <c r="K43" s="4">
        <f t="shared" si="9"/>
        <v>0</v>
      </c>
      <c r="L43" s="4">
        <f t="shared" si="9"/>
        <v>0</v>
      </c>
      <c r="M43" s="4">
        <f t="shared" si="9"/>
        <v>0</v>
      </c>
      <c r="N43" s="79">
        <f t="shared" ref="N43:N66" si="10">SUM(B43:M43)</f>
        <v>23</v>
      </c>
    </row>
    <row r="44" spans="1:53" ht="15.95">
      <c r="A44" s="18" t="s">
        <v>42</v>
      </c>
      <c r="B44" s="50">
        <v>0</v>
      </c>
      <c r="C44" s="50">
        <v>0</v>
      </c>
      <c r="D44" s="4">
        <v>0</v>
      </c>
      <c r="E44" s="4">
        <v>0</v>
      </c>
      <c r="F44" s="4">
        <v>0</v>
      </c>
      <c r="G44" s="4">
        <v>0</v>
      </c>
      <c r="H44" s="4">
        <v>1</v>
      </c>
      <c r="I44" s="4">
        <v>0</v>
      </c>
      <c r="J44" s="4">
        <v>0</v>
      </c>
      <c r="K44" s="8"/>
      <c r="L44" s="8"/>
      <c r="M44" s="8"/>
      <c r="N44" s="30">
        <f t="shared" si="10"/>
        <v>1</v>
      </c>
    </row>
    <row r="45" spans="1:53" ht="15.95">
      <c r="A45" s="18" t="s">
        <v>43</v>
      </c>
      <c r="B45" s="50">
        <v>0</v>
      </c>
      <c r="C45" s="50">
        <v>0</v>
      </c>
      <c r="D45" s="4">
        <v>0</v>
      </c>
      <c r="E45" s="4">
        <v>0</v>
      </c>
      <c r="F45" s="4">
        <v>0</v>
      </c>
      <c r="G45" s="4">
        <v>1</v>
      </c>
      <c r="H45" s="4">
        <v>0</v>
      </c>
      <c r="I45" s="4">
        <v>0</v>
      </c>
      <c r="J45" s="4">
        <v>0</v>
      </c>
      <c r="K45" s="8"/>
      <c r="L45" s="8"/>
      <c r="M45" s="8"/>
      <c r="N45" s="30">
        <f t="shared" si="10"/>
        <v>1</v>
      </c>
    </row>
    <row r="46" spans="1:53" ht="15.95">
      <c r="A46" s="18" t="s">
        <v>44</v>
      </c>
      <c r="B46" s="50">
        <v>0</v>
      </c>
      <c r="C46" s="50">
        <v>0</v>
      </c>
      <c r="D46" s="4">
        <v>0</v>
      </c>
      <c r="E46" s="4">
        <v>1</v>
      </c>
      <c r="F46" s="4">
        <v>0</v>
      </c>
      <c r="G46" s="4">
        <v>0</v>
      </c>
      <c r="H46" s="4">
        <v>1</v>
      </c>
      <c r="I46" s="4">
        <v>0</v>
      </c>
      <c r="J46" s="4">
        <v>0</v>
      </c>
      <c r="K46" s="8"/>
      <c r="L46" s="8"/>
      <c r="M46" s="8"/>
      <c r="N46" s="30">
        <f t="shared" si="10"/>
        <v>2</v>
      </c>
    </row>
    <row r="47" spans="1:53" ht="15.95">
      <c r="A47" s="18" t="s">
        <v>45</v>
      </c>
      <c r="B47" s="50">
        <v>0</v>
      </c>
      <c r="C47" s="50">
        <v>0</v>
      </c>
      <c r="D47" s="4">
        <v>0</v>
      </c>
      <c r="E47" s="4">
        <v>0</v>
      </c>
      <c r="F47" s="4">
        <v>1</v>
      </c>
      <c r="G47" s="4">
        <v>0</v>
      </c>
      <c r="H47" s="4">
        <v>5</v>
      </c>
      <c r="I47" s="4">
        <v>1</v>
      </c>
      <c r="J47" s="4">
        <v>1</v>
      </c>
      <c r="K47" s="8"/>
      <c r="L47" s="8"/>
      <c r="M47" s="8"/>
      <c r="N47" s="30">
        <f t="shared" si="10"/>
        <v>8</v>
      </c>
    </row>
    <row r="48" spans="1:53" ht="15.95">
      <c r="A48" s="18" t="s">
        <v>46</v>
      </c>
      <c r="B48" s="50">
        <v>0</v>
      </c>
      <c r="C48" s="50">
        <v>0</v>
      </c>
      <c r="D48" s="4">
        <v>0</v>
      </c>
      <c r="E48" s="4">
        <v>2</v>
      </c>
      <c r="F48" s="4">
        <v>0</v>
      </c>
      <c r="G48" s="4">
        <v>0</v>
      </c>
      <c r="H48" s="4">
        <v>1</v>
      </c>
      <c r="I48" s="4">
        <v>0</v>
      </c>
      <c r="J48" s="4">
        <v>4</v>
      </c>
      <c r="K48" s="8"/>
      <c r="L48" s="8"/>
      <c r="M48" s="8"/>
      <c r="N48" s="30">
        <f t="shared" si="10"/>
        <v>7</v>
      </c>
    </row>
    <row r="49" spans="1:16" ht="15.95">
      <c r="A49" s="18" t="s">
        <v>47</v>
      </c>
      <c r="B49" s="50">
        <v>0</v>
      </c>
      <c r="C49" s="50">
        <v>0</v>
      </c>
      <c r="D49" s="4">
        <v>0</v>
      </c>
      <c r="E49" s="4">
        <v>0</v>
      </c>
      <c r="F49" s="4">
        <v>0</v>
      </c>
      <c r="G49" s="4">
        <v>0</v>
      </c>
      <c r="H49" s="4">
        <v>0</v>
      </c>
      <c r="I49" s="4">
        <v>2</v>
      </c>
      <c r="J49" s="4">
        <v>2</v>
      </c>
      <c r="K49" s="8"/>
      <c r="L49" s="8"/>
      <c r="M49" s="8"/>
      <c r="N49" s="30">
        <f t="shared" si="10"/>
        <v>4</v>
      </c>
    </row>
    <row r="50" spans="1:16" ht="15.95">
      <c r="A50" s="18" t="s">
        <v>48</v>
      </c>
      <c r="B50" s="50">
        <v>0</v>
      </c>
      <c r="C50" s="50">
        <v>0</v>
      </c>
      <c r="D50" s="4">
        <v>0</v>
      </c>
      <c r="E50" s="4">
        <v>0</v>
      </c>
      <c r="F50" s="4">
        <v>0</v>
      </c>
      <c r="G50" s="4">
        <v>0</v>
      </c>
      <c r="H50" s="4">
        <v>0</v>
      </c>
      <c r="I50" s="4">
        <v>0</v>
      </c>
      <c r="J50" s="4">
        <v>0</v>
      </c>
      <c r="K50" s="8"/>
      <c r="L50" s="8"/>
      <c r="M50" s="8"/>
      <c r="N50" s="30">
        <f t="shared" si="10"/>
        <v>0</v>
      </c>
    </row>
    <row r="51" spans="1:16" ht="15.95">
      <c r="A51" s="18" t="s">
        <v>49</v>
      </c>
      <c r="B51" s="50">
        <f>SUM(B52:B58)</f>
        <v>0</v>
      </c>
      <c r="C51" s="50">
        <f t="shared" ref="C51:M51" si="11">SUM(C52:C58)</f>
        <v>0</v>
      </c>
      <c r="D51" s="4">
        <v>4</v>
      </c>
      <c r="E51" s="4">
        <v>3</v>
      </c>
      <c r="F51" s="4">
        <v>4</v>
      </c>
      <c r="G51" s="4">
        <v>8</v>
      </c>
      <c r="H51" s="4">
        <v>3</v>
      </c>
      <c r="I51" s="4">
        <v>1</v>
      </c>
      <c r="J51" s="4">
        <v>12</v>
      </c>
      <c r="K51" s="4">
        <f t="shared" si="11"/>
        <v>0</v>
      </c>
      <c r="L51" s="4">
        <f t="shared" si="11"/>
        <v>0</v>
      </c>
      <c r="M51" s="4">
        <f t="shared" si="11"/>
        <v>0</v>
      </c>
      <c r="N51" s="79">
        <f t="shared" si="10"/>
        <v>35</v>
      </c>
      <c r="O51" s="12"/>
      <c r="P51" s="12"/>
    </row>
    <row r="52" spans="1:16" ht="15.95">
      <c r="A52" s="18" t="s">
        <v>42</v>
      </c>
      <c r="B52" s="50">
        <v>0</v>
      </c>
      <c r="C52" s="50">
        <v>0</v>
      </c>
      <c r="D52" s="4">
        <v>0</v>
      </c>
      <c r="E52" s="4">
        <v>1</v>
      </c>
      <c r="F52" s="4">
        <v>1</v>
      </c>
      <c r="G52" s="4">
        <v>0</v>
      </c>
      <c r="H52" s="4">
        <v>1</v>
      </c>
      <c r="I52" s="4">
        <v>1</v>
      </c>
      <c r="J52" s="4">
        <v>3</v>
      </c>
      <c r="K52" s="8"/>
      <c r="L52" s="8"/>
      <c r="M52" s="8"/>
      <c r="N52" s="30">
        <f t="shared" si="10"/>
        <v>7</v>
      </c>
      <c r="O52" s="12"/>
      <c r="P52" s="12"/>
    </row>
    <row r="53" spans="1:16" ht="15.95">
      <c r="A53" s="18" t="s">
        <v>43</v>
      </c>
      <c r="B53" s="50">
        <v>0</v>
      </c>
      <c r="C53" s="50">
        <v>0</v>
      </c>
      <c r="D53" s="4">
        <v>0</v>
      </c>
      <c r="E53" s="4">
        <v>0</v>
      </c>
      <c r="F53" s="4">
        <v>1</v>
      </c>
      <c r="G53" s="4">
        <v>0</v>
      </c>
      <c r="H53" s="4">
        <v>1</v>
      </c>
      <c r="I53" s="4">
        <v>0</v>
      </c>
      <c r="J53" s="4">
        <v>2</v>
      </c>
      <c r="K53" s="8"/>
      <c r="L53" s="8"/>
      <c r="M53" s="8"/>
      <c r="N53" s="30">
        <f t="shared" si="10"/>
        <v>4</v>
      </c>
      <c r="O53" s="12"/>
      <c r="P53" s="12"/>
    </row>
    <row r="54" spans="1:16" ht="15.95">
      <c r="A54" s="18" t="s">
        <v>44</v>
      </c>
      <c r="B54" s="50">
        <v>0</v>
      </c>
      <c r="C54" s="50">
        <v>0</v>
      </c>
      <c r="D54" s="4">
        <v>0</v>
      </c>
      <c r="E54" s="4">
        <v>0</v>
      </c>
      <c r="F54" s="4">
        <v>2</v>
      </c>
      <c r="G54" s="4">
        <v>7</v>
      </c>
      <c r="H54" s="4">
        <v>1</v>
      </c>
      <c r="I54" s="4">
        <v>0</v>
      </c>
      <c r="J54" s="4">
        <v>1</v>
      </c>
      <c r="K54" s="8"/>
      <c r="L54" s="8"/>
      <c r="M54" s="8"/>
      <c r="N54" s="30">
        <f t="shared" si="10"/>
        <v>11</v>
      </c>
      <c r="O54" s="12"/>
      <c r="P54" s="12"/>
    </row>
    <row r="55" spans="1:16" ht="15.95">
      <c r="A55" s="18" t="s">
        <v>45</v>
      </c>
      <c r="B55" s="50">
        <v>0</v>
      </c>
      <c r="C55" s="50">
        <v>0</v>
      </c>
      <c r="D55" s="4">
        <v>3</v>
      </c>
      <c r="E55" s="4">
        <v>1</v>
      </c>
      <c r="F55" s="4">
        <v>0</v>
      </c>
      <c r="G55" s="4">
        <v>1</v>
      </c>
      <c r="H55" s="4">
        <v>0</v>
      </c>
      <c r="I55" s="4">
        <v>0</v>
      </c>
      <c r="J55" s="4">
        <v>6</v>
      </c>
      <c r="K55" s="8"/>
      <c r="L55" s="8"/>
      <c r="M55" s="8"/>
      <c r="N55" s="30">
        <f t="shared" si="10"/>
        <v>11</v>
      </c>
      <c r="O55" s="12"/>
      <c r="P55" s="12"/>
    </row>
    <row r="56" spans="1:16" ht="15.95">
      <c r="A56" s="18" t="s">
        <v>46</v>
      </c>
      <c r="B56" s="50">
        <v>0</v>
      </c>
      <c r="C56" s="50">
        <v>0</v>
      </c>
      <c r="D56" s="4">
        <v>1</v>
      </c>
      <c r="E56" s="4">
        <v>1</v>
      </c>
      <c r="F56" s="4">
        <v>0</v>
      </c>
      <c r="G56" s="4">
        <v>0</v>
      </c>
      <c r="H56" s="4">
        <v>0</v>
      </c>
      <c r="I56" s="4">
        <v>0</v>
      </c>
      <c r="J56" s="4">
        <v>0</v>
      </c>
      <c r="K56" s="8"/>
      <c r="L56" s="8"/>
      <c r="M56" s="8"/>
      <c r="N56" s="30">
        <f t="shared" si="10"/>
        <v>2</v>
      </c>
      <c r="O56" s="12"/>
      <c r="P56" s="12"/>
    </row>
    <row r="57" spans="1:16" ht="15.95">
      <c r="A57" s="18" t="s">
        <v>47</v>
      </c>
      <c r="B57" s="50">
        <v>0</v>
      </c>
      <c r="C57" s="50">
        <v>0</v>
      </c>
      <c r="D57" s="4">
        <v>0</v>
      </c>
      <c r="E57" s="4">
        <v>0</v>
      </c>
      <c r="F57" s="4">
        <v>0</v>
      </c>
      <c r="G57" s="4">
        <v>0</v>
      </c>
      <c r="H57" s="4">
        <v>0</v>
      </c>
      <c r="I57" s="4">
        <v>0</v>
      </c>
      <c r="J57" s="4">
        <v>0</v>
      </c>
      <c r="K57" s="8"/>
      <c r="L57" s="8"/>
      <c r="M57" s="8"/>
      <c r="N57" s="30">
        <f t="shared" si="10"/>
        <v>0</v>
      </c>
      <c r="O57" s="12"/>
      <c r="P57" s="12"/>
    </row>
    <row r="58" spans="1:16" ht="15.95">
      <c r="A58" s="18" t="s">
        <v>48</v>
      </c>
      <c r="B58" s="50">
        <v>0</v>
      </c>
      <c r="C58" s="50">
        <v>0</v>
      </c>
      <c r="D58" s="4">
        <v>0</v>
      </c>
      <c r="E58" s="4">
        <v>0</v>
      </c>
      <c r="F58" s="4">
        <v>0</v>
      </c>
      <c r="G58" s="4">
        <v>0</v>
      </c>
      <c r="H58" s="4">
        <v>0</v>
      </c>
      <c r="I58" s="4">
        <v>0</v>
      </c>
      <c r="J58" s="4">
        <v>0</v>
      </c>
      <c r="K58" s="8"/>
      <c r="L58" s="8"/>
      <c r="M58" s="8"/>
      <c r="N58" s="30">
        <f t="shared" si="10"/>
        <v>0</v>
      </c>
      <c r="O58" s="12"/>
      <c r="P58" s="12"/>
    </row>
    <row r="59" spans="1:16" ht="15.95">
      <c r="A59" s="18" t="s">
        <v>50</v>
      </c>
      <c r="B59" s="50">
        <f>SUM(B60:B66)</f>
        <v>0</v>
      </c>
      <c r="C59" s="50">
        <f t="shared" ref="C59:M59" si="12">SUM(C60:C66)</f>
        <v>0</v>
      </c>
      <c r="D59" s="4">
        <v>0</v>
      </c>
      <c r="E59" s="4">
        <v>2</v>
      </c>
      <c r="F59" s="4">
        <v>0</v>
      </c>
      <c r="G59" s="4">
        <v>2</v>
      </c>
      <c r="H59" s="4">
        <v>0</v>
      </c>
      <c r="I59" s="4">
        <v>0</v>
      </c>
      <c r="J59" s="4">
        <v>2</v>
      </c>
      <c r="K59" s="4">
        <f t="shared" si="12"/>
        <v>0</v>
      </c>
      <c r="L59" s="4">
        <f t="shared" si="12"/>
        <v>0</v>
      </c>
      <c r="M59" s="4">
        <f t="shared" si="12"/>
        <v>0</v>
      </c>
      <c r="N59" s="79">
        <f t="shared" si="10"/>
        <v>6</v>
      </c>
      <c r="O59" s="12"/>
      <c r="P59" s="12"/>
    </row>
    <row r="60" spans="1:16" ht="15.95">
      <c r="A60" s="18" t="s">
        <v>42</v>
      </c>
      <c r="B60" s="50">
        <v>0</v>
      </c>
      <c r="C60" s="50">
        <v>0</v>
      </c>
      <c r="D60" s="4">
        <v>0</v>
      </c>
      <c r="E60" s="4">
        <v>2</v>
      </c>
      <c r="F60" s="4">
        <v>0</v>
      </c>
      <c r="G60" s="4">
        <v>0</v>
      </c>
      <c r="H60" s="4">
        <v>0</v>
      </c>
      <c r="I60" s="4">
        <v>0</v>
      </c>
      <c r="J60" s="4">
        <v>1</v>
      </c>
      <c r="K60" s="8"/>
      <c r="L60" s="8"/>
      <c r="M60" s="8"/>
      <c r="N60" s="30">
        <f t="shared" si="10"/>
        <v>3</v>
      </c>
      <c r="O60" s="12"/>
      <c r="P60" s="12"/>
    </row>
    <row r="61" spans="1:16" ht="15.95">
      <c r="A61" s="18" t="s">
        <v>43</v>
      </c>
      <c r="B61" s="50">
        <v>0</v>
      </c>
      <c r="C61" s="50">
        <v>0</v>
      </c>
      <c r="D61" s="4">
        <v>0</v>
      </c>
      <c r="E61" s="4">
        <v>0</v>
      </c>
      <c r="F61" s="4">
        <v>0</v>
      </c>
      <c r="G61" s="4">
        <v>0</v>
      </c>
      <c r="H61" s="4">
        <v>0</v>
      </c>
      <c r="I61" s="4">
        <v>0</v>
      </c>
      <c r="J61" s="4">
        <v>1</v>
      </c>
      <c r="K61" s="8"/>
      <c r="L61" s="8"/>
      <c r="M61" s="8"/>
      <c r="N61" s="30">
        <f t="shared" si="10"/>
        <v>1</v>
      </c>
      <c r="O61" s="12"/>
      <c r="P61" s="12"/>
    </row>
    <row r="62" spans="1:16" ht="15.95">
      <c r="A62" s="18" t="s">
        <v>44</v>
      </c>
      <c r="B62" s="50">
        <v>0</v>
      </c>
      <c r="C62" s="50">
        <v>0</v>
      </c>
      <c r="D62" s="4">
        <v>0</v>
      </c>
      <c r="E62" s="4">
        <v>0</v>
      </c>
      <c r="F62" s="4">
        <v>0</v>
      </c>
      <c r="G62" s="4">
        <v>2</v>
      </c>
      <c r="H62" s="4">
        <v>0</v>
      </c>
      <c r="I62" s="4">
        <v>0</v>
      </c>
      <c r="J62" s="4">
        <v>0</v>
      </c>
      <c r="K62" s="8"/>
      <c r="L62" s="8"/>
      <c r="M62" s="8"/>
      <c r="N62" s="30">
        <f t="shared" si="10"/>
        <v>2</v>
      </c>
      <c r="O62" s="12"/>
      <c r="P62" s="12"/>
    </row>
    <row r="63" spans="1:16" ht="15.95">
      <c r="A63" s="18" t="s">
        <v>45</v>
      </c>
      <c r="B63" s="50">
        <v>0</v>
      </c>
      <c r="C63" s="50">
        <v>0</v>
      </c>
      <c r="D63" s="4">
        <v>0</v>
      </c>
      <c r="E63" s="4">
        <v>0</v>
      </c>
      <c r="F63" s="4">
        <v>0</v>
      </c>
      <c r="G63" s="4">
        <v>0</v>
      </c>
      <c r="H63" s="4">
        <v>0</v>
      </c>
      <c r="I63" s="4">
        <v>0</v>
      </c>
      <c r="J63" s="4">
        <v>0</v>
      </c>
      <c r="K63" s="8"/>
      <c r="L63" s="8"/>
      <c r="M63" s="8"/>
      <c r="N63" s="30">
        <f t="shared" si="10"/>
        <v>0</v>
      </c>
      <c r="O63" s="12"/>
      <c r="P63" s="12"/>
    </row>
    <row r="64" spans="1:16" ht="15.95">
      <c r="A64" s="18" t="s">
        <v>46</v>
      </c>
      <c r="B64" s="50">
        <v>0</v>
      </c>
      <c r="C64" s="50">
        <v>0</v>
      </c>
      <c r="D64" s="4">
        <v>0</v>
      </c>
      <c r="E64" s="4">
        <v>0</v>
      </c>
      <c r="F64" s="4">
        <v>0</v>
      </c>
      <c r="G64" s="4">
        <v>0</v>
      </c>
      <c r="H64" s="4">
        <v>0</v>
      </c>
      <c r="I64" s="4">
        <v>0</v>
      </c>
      <c r="J64" s="4">
        <v>0</v>
      </c>
      <c r="K64" s="8"/>
      <c r="L64" s="8"/>
      <c r="M64" s="8"/>
      <c r="N64" s="30">
        <f t="shared" si="10"/>
        <v>0</v>
      </c>
      <c r="O64" s="12"/>
      <c r="P64" s="12"/>
    </row>
    <row r="65" spans="1:56" ht="15.95">
      <c r="A65" s="18" t="s">
        <v>47</v>
      </c>
      <c r="B65" s="50">
        <v>0</v>
      </c>
      <c r="C65" s="50">
        <v>0</v>
      </c>
      <c r="D65" s="4">
        <v>0</v>
      </c>
      <c r="E65" s="4">
        <v>0</v>
      </c>
      <c r="F65" s="4">
        <v>0</v>
      </c>
      <c r="G65" s="4">
        <v>0</v>
      </c>
      <c r="H65" s="4">
        <v>0</v>
      </c>
      <c r="I65" s="4">
        <v>0</v>
      </c>
      <c r="J65" s="4">
        <v>0</v>
      </c>
      <c r="K65" s="8"/>
      <c r="L65" s="8"/>
      <c r="M65" s="8"/>
      <c r="N65" s="30">
        <f t="shared" si="10"/>
        <v>0</v>
      </c>
      <c r="O65" s="12"/>
      <c r="P65" s="12"/>
    </row>
    <row r="66" spans="1:56" ht="15.95">
      <c r="A66" s="18" t="s">
        <v>48</v>
      </c>
      <c r="B66" s="50">
        <v>0</v>
      </c>
      <c r="C66" s="50">
        <v>0</v>
      </c>
      <c r="D66" s="4">
        <v>0</v>
      </c>
      <c r="E66" s="4">
        <v>0</v>
      </c>
      <c r="F66" s="4">
        <v>0</v>
      </c>
      <c r="G66" s="4">
        <v>0</v>
      </c>
      <c r="H66" s="4">
        <v>0</v>
      </c>
      <c r="I66" s="4">
        <v>0</v>
      </c>
      <c r="J66" s="4">
        <v>0</v>
      </c>
      <c r="K66" s="8"/>
      <c r="L66" s="8"/>
      <c r="M66" s="8"/>
      <c r="N66" s="30">
        <f t="shared" si="10"/>
        <v>0</v>
      </c>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row>
    <row r="67" spans="1:56" s="12" customFormat="1">
      <c r="A67" s="83"/>
      <c r="B67" s="83"/>
      <c r="C67" s="83"/>
      <c r="D67" s="83"/>
      <c r="E67" s="83"/>
      <c r="F67" s="83"/>
      <c r="G67" s="83"/>
      <c r="H67" s="83"/>
      <c r="I67" s="83"/>
      <c r="J67" s="83"/>
      <c r="K67" s="83"/>
      <c r="L67" s="83"/>
      <c r="M67" s="83"/>
      <c r="N67" s="84"/>
    </row>
    <row r="68" spans="1:56" s="7" customFormat="1" ht="17.25" customHeight="1">
      <c r="A68" s="14" t="s">
        <v>51</v>
      </c>
      <c r="B68" s="6"/>
      <c r="C68" s="6"/>
      <c r="D68" s="6"/>
      <c r="E68" s="6"/>
      <c r="F68" s="6"/>
      <c r="G68" s="6"/>
      <c r="H68" s="6"/>
      <c r="I68" s="6"/>
      <c r="J68" s="6"/>
      <c r="K68" s="6"/>
      <c r="L68" s="6"/>
      <c r="M68" s="6"/>
      <c r="N68" s="6"/>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row>
    <row r="69" spans="1:56" s="12" customFormat="1" ht="15.95">
      <c r="A69" s="22" t="s">
        <v>52</v>
      </c>
      <c r="B69" s="5">
        <f>SUM(B70:B73)</f>
        <v>0</v>
      </c>
      <c r="C69" s="5">
        <f t="shared" ref="C69:M69" si="13">SUM(C70:C73)</f>
        <v>0</v>
      </c>
      <c r="D69" s="38">
        <v>27</v>
      </c>
      <c r="E69" s="38">
        <v>116</v>
      </c>
      <c r="F69" s="38">
        <v>72</v>
      </c>
      <c r="G69" s="38">
        <v>88</v>
      </c>
      <c r="H69" s="38">
        <v>59</v>
      </c>
      <c r="I69" s="38">
        <v>47</v>
      </c>
      <c r="J69" s="38">
        <v>10</v>
      </c>
      <c r="K69" s="38">
        <f t="shared" si="13"/>
        <v>0</v>
      </c>
      <c r="L69" s="38">
        <f t="shared" si="13"/>
        <v>0</v>
      </c>
      <c r="M69" s="38">
        <f t="shared" si="13"/>
        <v>0</v>
      </c>
      <c r="N69" s="30">
        <f>SUM(B69:M69)</f>
        <v>419</v>
      </c>
    </row>
    <row r="70" spans="1:56" s="12" customFormat="1" ht="15.95">
      <c r="A70" s="39" t="s">
        <v>53</v>
      </c>
      <c r="B70" s="57" t="s">
        <v>14</v>
      </c>
      <c r="C70" s="57" t="s">
        <v>14</v>
      </c>
      <c r="D70" s="38">
        <v>19</v>
      </c>
      <c r="E70" s="38">
        <v>100</v>
      </c>
      <c r="F70" s="38">
        <v>38</v>
      </c>
      <c r="G70" s="38">
        <v>65</v>
      </c>
      <c r="H70" s="38">
        <v>48</v>
      </c>
      <c r="I70" s="38">
        <v>33</v>
      </c>
      <c r="J70" s="38">
        <v>9</v>
      </c>
      <c r="K70" s="38"/>
      <c r="L70" s="38"/>
      <c r="M70" s="38"/>
      <c r="N70" s="30">
        <f t="shared" ref="N70:N73" si="14">SUM(B70:M70)</f>
        <v>312</v>
      </c>
    </row>
    <row r="71" spans="1:56" s="12" customFormat="1" ht="15.95">
      <c r="A71" s="39" t="s">
        <v>54</v>
      </c>
      <c r="B71" s="57" t="s">
        <v>14</v>
      </c>
      <c r="C71" s="57" t="s">
        <v>14</v>
      </c>
      <c r="D71" s="38">
        <v>4</v>
      </c>
      <c r="E71" s="38">
        <v>8</v>
      </c>
      <c r="F71" s="38">
        <v>9</v>
      </c>
      <c r="G71" s="38">
        <v>7</v>
      </c>
      <c r="H71" s="38">
        <v>1</v>
      </c>
      <c r="I71" s="38">
        <v>6</v>
      </c>
      <c r="J71" s="38">
        <v>1</v>
      </c>
      <c r="K71" s="38"/>
      <c r="L71" s="38"/>
      <c r="M71" s="38"/>
      <c r="N71" s="30">
        <f>SUM(B71:M71)</f>
        <v>36</v>
      </c>
    </row>
    <row r="72" spans="1:56" s="12" customFormat="1" ht="15.95">
      <c r="A72" s="39" t="s">
        <v>55</v>
      </c>
      <c r="B72" s="57" t="s">
        <v>14</v>
      </c>
      <c r="C72" s="57" t="s">
        <v>14</v>
      </c>
      <c r="D72" s="38">
        <v>4</v>
      </c>
      <c r="E72" s="38">
        <v>8</v>
      </c>
      <c r="F72" s="38">
        <v>13</v>
      </c>
      <c r="G72" s="38">
        <v>16</v>
      </c>
      <c r="H72" s="38">
        <v>10</v>
      </c>
      <c r="I72" s="38">
        <v>8</v>
      </c>
      <c r="J72" s="38">
        <v>1</v>
      </c>
      <c r="K72" s="38"/>
      <c r="L72" s="38"/>
      <c r="M72" s="38"/>
      <c r="N72" s="30">
        <f t="shared" si="14"/>
        <v>60</v>
      </c>
    </row>
    <row r="73" spans="1:56" s="12" customFormat="1" ht="15.95">
      <c r="A73" s="39" t="s">
        <v>31</v>
      </c>
      <c r="B73" s="57" t="s">
        <v>14</v>
      </c>
      <c r="C73" s="57" t="s">
        <v>14</v>
      </c>
      <c r="D73" s="38">
        <v>0</v>
      </c>
      <c r="E73" s="38">
        <v>0</v>
      </c>
      <c r="F73" s="38">
        <v>2</v>
      </c>
      <c r="G73" s="38">
        <v>0</v>
      </c>
      <c r="H73" s="38">
        <v>0</v>
      </c>
      <c r="I73" s="38">
        <v>0</v>
      </c>
      <c r="J73" s="38">
        <v>0</v>
      </c>
      <c r="K73" s="38"/>
      <c r="L73" s="38"/>
      <c r="M73" s="38"/>
      <c r="N73" s="30">
        <f t="shared" si="14"/>
        <v>2</v>
      </c>
    </row>
    <row r="74" spans="1:56" ht="15.95">
      <c r="A74" s="22" t="s">
        <v>56</v>
      </c>
      <c r="B74" s="50">
        <f>SUM(B75:B76)</f>
        <v>20</v>
      </c>
      <c r="C74" s="50">
        <f t="shared" ref="C74:M74" si="15">SUM(C75:C76)</f>
        <v>19</v>
      </c>
      <c r="D74" s="4">
        <v>58</v>
      </c>
      <c r="E74" s="4">
        <v>95</v>
      </c>
      <c r="F74" s="4">
        <v>145</v>
      </c>
      <c r="G74" s="4">
        <v>222</v>
      </c>
      <c r="H74" s="4">
        <v>318</v>
      </c>
      <c r="I74" s="4">
        <v>317</v>
      </c>
      <c r="J74" s="4">
        <v>110</v>
      </c>
      <c r="K74" s="4">
        <f t="shared" si="15"/>
        <v>0</v>
      </c>
      <c r="L74" s="4">
        <f t="shared" si="15"/>
        <v>0</v>
      </c>
      <c r="M74" s="4">
        <f t="shared" si="15"/>
        <v>0</v>
      </c>
      <c r="N74" s="30">
        <f>SUM(B74:M74)</f>
        <v>1304</v>
      </c>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row>
    <row r="75" spans="1:56" ht="15.95">
      <c r="A75" s="18" t="s">
        <v>57</v>
      </c>
      <c r="B75" s="50">
        <v>20</v>
      </c>
      <c r="C75" s="50">
        <v>19</v>
      </c>
      <c r="D75" s="4">
        <v>41</v>
      </c>
      <c r="E75" s="4">
        <v>55</v>
      </c>
      <c r="F75" s="4">
        <v>127</v>
      </c>
      <c r="G75" s="4">
        <v>152</v>
      </c>
      <c r="H75" s="4">
        <v>249</v>
      </c>
      <c r="I75" s="4">
        <v>260</v>
      </c>
      <c r="J75" s="4">
        <v>210</v>
      </c>
      <c r="K75" s="8"/>
      <c r="L75" s="8"/>
      <c r="M75" s="8"/>
      <c r="N75" s="30">
        <f t="shared" ref="N75" si="16">SUM(B75:M75)</f>
        <v>1133</v>
      </c>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row>
    <row r="76" spans="1:56" ht="15.95">
      <c r="A76" s="18" t="s">
        <v>58</v>
      </c>
      <c r="B76" s="58" t="s">
        <v>14</v>
      </c>
      <c r="C76" s="58" t="s">
        <v>14</v>
      </c>
      <c r="D76" s="4">
        <v>18</v>
      </c>
      <c r="E76" s="4">
        <v>40</v>
      </c>
      <c r="F76" s="4">
        <v>39</v>
      </c>
      <c r="G76" s="4">
        <v>70</v>
      </c>
      <c r="H76" s="4">
        <v>119</v>
      </c>
      <c r="I76" s="4">
        <v>57</v>
      </c>
      <c r="J76" s="4">
        <v>19</v>
      </c>
      <c r="K76" s="4"/>
      <c r="L76" s="4"/>
      <c r="M76" s="4"/>
      <c r="N76" s="30">
        <f>SUM(B76:M76)</f>
        <v>362</v>
      </c>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row>
    <row r="77" spans="1:56" s="64" customFormat="1" ht="15.95">
      <c r="A77" s="67" t="s">
        <v>59</v>
      </c>
      <c r="B77" s="65">
        <v>4</v>
      </c>
      <c r="C77" s="65">
        <v>4</v>
      </c>
      <c r="D77" s="62">
        <v>5.5</v>
      </c>
      <c r="E77" s="62">
        <v>6.4</v>
      </c>
      <c r="F77" s="65">
        <v>7</v>
      </c>
      <c r="G77" s="62">
        <v>7.1428571428571432</v>
      </c>
      <c r="H77" s="62">
        <v>8.6666666666666661</v>
      </c>
      <c r="I77" s="62">
        <v>6.5714285714285712</v>
      </c>
      <c r="J77" s="65">
        <v>4.5999999999999996</v>
      </c>
      <c r="K77" s="65"/>
      <c r="L77" s="65"/>
      <c r="M77" s="65"/>
      <c r="N77" s="66"/>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row>
    <row r="78" spans="1:56" ht="15.95">
      <c r="A78" s="17" t="s">
        <v>60</v>
      </c>
      <c r="B78" s="6"/>
      <c r="C78" s="6"/>
      <c r="D78" s="6"/>
      <c r="E78" s="6"/>
      <c r="F78" s="6"/>
      <c r="G78" s="6"/>
      <c r="H78" s="6"/>
      <c r="I78" s="6"/>
      <c r="J78" s="6"/>
      <c r="K78" s="6"/>
      <c r="L78" s="6"/>
      <c r="M78" s="6"/>
      <c r="N78" s="6"/>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row>
    <row r="79" spans="1:56" ht="15.95">
      <c r="A79" s="18" t="s">
        <v>61</v>
      </c>
      <c r="B79" s="40">
        <v>9</v>
      </c>
      <c r="C79" s="40">
        <v>18</v>
      </c>
      <c r="D79" s="7">
        <v>18</v>
      </c>
      <c r="E79" s="7">
        <v>21</v>
      </c>
      <c r="F79" s="7">
        <v>87</v>
      </c>
      <c r="G79" s="7">
        <v>100</v>
      </c>
      <c r="H79" s="7">
        <v>178</v>
      </c>
      <c r="I79" s="7">
        <v>167</v>
      </c>
      <c r="J79" s="7">
        <v>134</v>
      </c>
      <c r="K79" s="7"/>
      <c r="L79" s="7"/>
      <c r="M79" s="7"/>
      <c r="N79" s="32">
        <f>SUM(B79:M79)</f>
        <v>732</v>
      </c>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row>
    <row r="80" spans="1:56" ht="15.95">
      <c r="A80" s="18" t="s">
        <v>62</v>
      </c>
      <c r="B80" s="40">
        <v>4</v>
      </c>
      <c r="C80" s="50">
        <v>1</v>
      </c>
      <c r="D80" s="4">
        <v>4</v>
      </c>
      <c r="E80" s="4">
        <v>13</v>
      </c>
      <c r="F80" s="4">
        <v>2</v>
      </c>
      <c r="G80" s="4">
        <v>9</v>
      </c>
      <c r="H80" s="7">
        <v>31</v>
      </c>
      <c r="I80" s="4">
        <v>40</v>
      </c>
      <c r="J80" s="4">
        <v>33</v>
      </c>
      <c r="K80" s="8"/>
      <c r="L80" s="8"/>
      <c r="M80" s="8"/>
      <c r="N80" s="32">
        <f t="shared" ref="N80:N101" si="17">SUM(B80:M80)</f>
        <v>137</v>
      </c>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row>
    <row r="81" spans="1:56" ht="15.95">
      <c r="A81" s="18" t="s">
        <v>63</v>
      </c>
      <c r="B81" s="50">
        <v>7</v>
      </c>
      <c r="C81" s="50">
        <v>0</v>
      </c>
      <c r="D81" s="4">
        <v>1</v>
      </c>
      <c r="E81" s="4">
        <v>0</v>
      </c>
      <c r="F81" s="4">
        <v>4</v>
      </c>
      <c r="G81" s="4">
        <v>4</v>
      </c>
      <c r="H81" s="7">
        <v>12</v>
      </c>
      <c r="I81" s="4">
        <v>13</v>
      </c>
      <c r="J81" s="4">
        <v>5</v>
      </c>
      <c r="K81" s="8"/>
      <c r="L81" s="8"/>
      <c r="M81" s="8"/>
      <c r="N81" s="32">
        <f t="shared" si="17"/>
        <v>46</v>
      </c>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row>
    <row r="82" spans="1:56" ht="15.95">
      <c r="A82" s="18" t="s">
        <v>64</v>
      </c>
      <c r="B82" s="50">
        <v>0</v>
      </c>
      <c r="C82" s="50">
        <v>0</v>
      </c>
      <c r="D82" s="4">
        <v>15</v>
      </c>
      <c r="E82" s="4">
        <v>17</v>
      </c>
      <c r="F82" s="4">
        <v>14</v>
      </c>
      <c r="G82" s="4">
        <v>11</v>
      </c>
      <c r="H82" s="7">
        <v>14</v>
      </c>
      <c r="I82" s="4">
        <v>36</v>
      </c>
      <c r="J82" s="4">
        <v>21</v>
      </c>
      <c r="K82" s="8"/>
      <c r="L82" s="8"/>
      <c r="M82" s="8"/>
      <c r="N82" s="32">
        <f t="shared" si="17"/>
        <v>128</v>
      </c>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row>
    <row r="83" spans="1:56" ht="15.95">
      <c r="A83" s="18" t="s">
        <v>65</v>
      </c>
      <c r="B83" s="50">
        <v>0</v>
      </c>
      <c r="C83" s="50">
        <v>0</v>
      </c>
      <c r="D83" s="4">
        <v>1</v>
      </c>
      <c r="E83" s="4">
        <v>4</v>
      </c>
      <c r="F83" s="4">
        <v>11</v>
      </c>
      <c r="G83" s="4">
        <v>12</v>
      </c>
      <c r="H83" s="7">
        <v>14</v>
      </c>
      <c r="I83" s="4">
        <v>4</v>
      </c>
      <c r="J83" s="4">
        <v>16</v>
      </c>
      <c r="K83" s="8"/>
      <c r="L83" s="8"/>
      <c r="M83" s="8"/>
      <c r="N83" s="32">
        <f t="shared" si="17"/>
        <v>62</v>
      </c>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row>
    <row r="84" spans="1:56" s="46" customFormat="1" ht="15.95">
      <c r="A84" s="41" t="s">
        <v>66</v>
      </c>
      <c r="B84" s="42"/>
      <c r="C84" s="42"/>
      <c r="D84" s="42"/>
      <c r="E84" s="42" t="s">
        <v>67</v>
      </c>
      <c r="F84" s="43" t="s">
        <v>67</v>
      </c>
      <c r="G84" s="43" t="s">
        <v>67</v>
      </c>
      <c r="H84" s="43" t="s">
        <v>67</v>
      </c>
      <c r="I84" s="43" t="s">
        <v>67</v>
      </c>
      <c r="J84" s="43"/>
      <c r="K84" s="43"/>
      <c r="L84" s="43"/>
      <c r="M84" s="43"/>
      <c r="N84" s="44">
        <f t="shared" si="17"/>
        <v>0</v>
      </c>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row>
    <row r="85" spans="1:56" ht="17.100000000000001">
      <c r="A85" s="14" t="s">
        <v>68</v>
      </c>
      <c r="B85" s="40">
        <f>SUM(B86+B88+B90+B92+B94+B96+B98+B100)</f>
        <v>7</v>
      </c>
      <c r="C85" s="40">
        <f t="shared" ref="C85:N85" si="18">SUM(C86+C88+C90+C92+C94+C96+C98+C100)</f>
        <v>6</v>
      </c>
      <c r="D85" s="82">
        <v>8</v>
      </c>
      <c r="E85" s="82">
        <v>14</v>
      </c>
      <c r="F85" s="82">
        <v>18</v>
      </c>
      <c r="G85" s="82">
        <v>34</v>
      </c>
      <c r="H85" s="82">
        <v>24</v>
      </c>
      <c r="I85" s="82">
        <v>44</v>
      </c>
      <c r="J85" s="82">
        <v>33</v>
      </c>
      <c r="K85" s="82">
        <f t="shared" si="18"/>
        <v>0</v>
      </c>
      <c r="L85" s="82">
        <f t="shared" si="18"/>
        <v>0</v>
      </c>
      <c r="M85" s="82">
        <f t="shared" si="18"/>
        <v>0</v>
      </c>
      <c r="N85" s="82">
        <f t="shared" si="18"/>
        <v>189</v>
      </c>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row>
    <row r="86" spans="1:56" ht="15.95">
      <c r="A86" s="23" t="s">
        <v>69</v>
      </c>
      <c r="B86" s="5">
        <v>1</v>
      </c>
      <c r="C86" s="5">
        <v>1</v>
      </c>
      <c r="D86" s="7">
        <v>2</v>
      </c>
      <c r="E86" s="7">
        <v>1</v>
      </c>
      <c r="F86" s="7">
        <v>5</v>
      </c>
      <c r="G86" s="7">
        <v>0</v>
      </c>
      <c r="H86" s="7">
        <v>0</v>
      </c>
      <c r="I86" s="7">
        <v>7</v>
      </c>
      <c r="J86" s="7">
        <v>4</v>
      </c>
      <c r="K86" s="7"/>
      <c r="L86" s="7"/>
      <c r="M86" s="7"/>
      <c r="N86" s="32">
        <f t="shared" si="17"/>
        <v>21</v>
      </c>
      <c r="O86" s="13"/>
      <c r="P86" s="13">
        <f>SUM(N87+N89+N91+N93+N95+N97+N99+N101)</f>
        <v>156</v>
      </c>
      <c r="Q86" s="13"/>
      <c r="R86" s="13"/>
      <c r="S86" s="13"/>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row>
    <row r="87" spans="1:56" ht="15.95">
      <c r="A87" s="24" t="s">
        <v>70</v>
      </c>
      <c r="B87" s="5">
        <v>1</v>
      </c>
      <c r="C87" s="5">
        <v>1</v>
      </c>
      <c r="D87" s="7">
        <v>2</v>
      </c>
      <c r="E87" s="7">
        <v>1</v>
      </c>
      <c r="F87" s="7">
        <v>5</v>
      </c>
      <c r="G87" s="7">
        <v>0</v>
      </c>
      <c r="H87" s="7">
        <v>1</v>
      </c>
      <c r="I87" s="7">
        <v>7</v>
      </c>
      <c r="J87" s="7">
        <v>3</v>
      </c>
      <c r="K87" s="7"/>
      <c r="L87" s="7"/>
      <c r="M87" s="7"/>
      <c r="N87" s="68">
        <f>SUM(B87:M87)</f>
        <v>21</v>
      </c>
      <c r="O87" s="13"/>
      <c r="P87" s="13"/>
      <c r="Q87" s="13"/>
      <c r="R87" s="13">
        <f>SUM(N87+N89+N91+N93+N95+N97+N99+N101)</f>
        <v>156</v>
      </c>
      <c r="S87" s="13"/>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row>
    <row r="88" spans="1:56" ht="15.95">
      <c r="A88" s="23" t="s">
        <v>71</v>
      </c>
      <c r="B88" s="5">
        <v>4</v>
      </c>
      <c r="C88" s="5">
        <v>2</v>
      </c>
      <c r="D88" s="7">
        <v>2</v>
      </c>
      <c r="E88" s="7">
        <v>3</v>
      </c>
      <c r="F88" s="7">
        <v>10</v>
      </c>
      <c r="G88" s="7">
        <v>4</v>
      </c>
      <c r="H88" s="7">
        <v>3</v>
      </c>
      <c r="I88" s="7">
        <v>7</v>
      </c>
      <c r="J88" s="7">
        <v>6</v>
      </c>
      <c r="K88" s="7"/>
      <c r="L88" s="7"/>
      <c r="M88" s="7"/>
      <c r="N88" s="32">
        <f t="shared" si="17"/>
        <v>41</v>
      </c>
      <c r="O88" s="13"/>
      <c r="P88" s="13"/>
      <c r="Q88" s="13"/>
      <c r="R88" s="13"/>
      <c r="S88" s="13"/>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row>
    <row r="89" spans="1:56" ht="15.95">
      <c r="A89" s="24" t="s">
        <v>70</v>
      </c>
      <c r="B89" s="5">
        <v>4</v>
      </c>
      <c r="C89" s="5">
        <v>2</v>
      </c>
      <c r="D89" s="7">
        <v>2</v>
      </c>
      <c r="E89" s="7">
        <v>3</v>
      </c>
      <c r="F89" s="7">
        <v>5</v>
      </c>
      <c r="G89" s="7">
        <v>3</v>
      </c>
      <c r="H89" s="7">
        <v>2</v>
      </c>
      <c r="I89" s="7">
        <v>9</v>
      </c>
      <c r="J89" s="7">
        <v>3</v>
      </c>
      <c r="K89" s="7"/>
      <c r="L89" s="7"/>
      <c r="M89" s="7"/>
      <c r="N89" s="68">
        <f>SUM(B89:M89)</f>
        <v>33</v>
      </c>
      <c r="O89" s="13"/>
      <c r="P89" s="13"/>
      <c r="Q89" s="13"/>
      <c r="R89" s="13"/>
      <c r="S89" s="13"/>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row>
    <row r="90" spans="1:56" ht="15.95">
      <c r="A90" s="23" t="s">
        <v>72</v>
      </c>
      <c r="B90" s="5">
        <v>0</v>
      </c>
      <c r="C90" s="5">
        <v>0</v>
      </c>
      <c r="D90" s="7">
        <v>0</v>
      </c>
      <c r="E90" s="7">
        <v>0</v>
      </c>
      <c r="F90" s="7">
        <v>1</v>
      </c>
      <c r="G90" s="7">
        <v>0</v>
      </c>
      <c r="H90" s="7">
        <v>0</v>
      </c>
      <c r="I90" s="7">
        <v>4</v>
      </c>
      <c r="J90" s="7">
        <v>0</v>
      </c>
      <c r="K90" s="7"/>
      <c r="L90" s="7"/>
      <c r="M90" s="7"/>
      <c r="N90" s="32">
        <f t="shared" si="17"/>
        <v>5</v>
      </c>
      <c r="O90" s="13"/>
      <c r="P90" s="13"/>
      <c r="Q90" s="13"/>
      <c r="R90" s="13"/>
      <c r="S90" s="13"/>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row>
    <row r="91" spans="1:56" ht="15.95">
      <c r="A91" s="24" t="s">
        <v>70</v>
      </c>
      <c r="B91" s="5">
        <v>0</v>
      </c>
      <c r="C91" s="5">
        <v>0</v>
      </c>
      <c r="D91" s="7">
        <v>0</v>
      </c>
      <c r="E91" s="7">
        <v>0</v>
      </c>
      <c r="F91" s="7">
        <v>1</v>
      </c>
      <c r="G91" s="7">
        <v>0</v>
      </c>
      <c r="H91" s="7">
        <v>0</v>
      </c>
      <c r="I91" s="7">
        <v>1</v>
      </c>
      <c r="J91" s="7">
        <v>0</v>
      </c>
      <c r="K91" s="7"/>
      <c r="L91" s="7"/>
      <c r="M91" s="7"/>
      <c r="N91" s="68">
        <f t="shared" si="17"/>
        <v>2</v>
      </c>
      <c r="O91" s="13"/>
      <c r="P91" s="13"/>
      <c r="Q91" s="13"/>
      <c r="R91" s="13"/>
      <c r="S91" s="13"/>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row>
    <row r="92" spans="1:56" ht="15.95">
      <c r="A92" s="23" t="s">
        <v>73</v>
      </c>
      <c r="B92" s="5">
        <v>1</v>
      </c>
      <c r="C92" s="5">
        <v>0</v>
      </c>
      <c r="D92" s="7">
        <v>0</v>
      </c>
      <c r="E92" s="7">
        <v>3</v>
      </c>
      <c r="F92" s="7">
        <v>0</v>
      </c>
      <c r="G92" s="7">
        <v>2</v>
      </c>
      <c r="H92" s="7">
        <v>2</v>
      </c>
      <c r="I92" s="7">
        <v>2</v>
      </c>
      <c r="J92" s="7">
        <v>6</v>
      </c>
      <c r="K92" s="7"/>
      <c r="L92" s="7"/>
      <c r="M92" s="7"/>
      <c r="N92" s="32">
        <f t="shared" si="17"/>
        <v>16</v>
      </c>
      <c r="O92" s="13"/>
      <c r="P92" s="13"/>
      <c r="Q92" s="13"/>
      <c r="R92" s="13"/>
      <c r="S92" s="13"/>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row>
    <row r="93" spans="1:56" ht="15.95">
      <c r="A93" s="24" t="s">
        <v>70</v>
      </c>
      <c r="B93" s="5">
        <v>1</v>
      </c>
      <c r="C93" s="5">
        <v>0</v>
      </c>
      <c r="D93" s="7">
        <v>0</v>
      </c>
      <c r="E93" s="7">
        <v>3</v>
      </c>
      <c r="F93" s="7">
        <v>1</v>
      </c>
      <c r="G93" s="7">
        <v>1</v>
      </c>
      <c r="H93" s="7">
        <v>1</v>
      </c>
      <c r="I93" s="7">
        <v>0</v>
      </c>
      <c r="J93" s="7">
        <v>0</v>
      </c>
      <c r="K93" s="7"/>
      <c r="L93" s="7"/>
      <c r="M93" s="7"/>
      <c r="N93" s="68">
        <f t="shared" si="17"/>
        <v>7</v>
      </c>
      <c r="O93" s="13"/>
      <c r="P93" s="13"/>
      <c r="Q93" s="13"/>
      <c r="R93" s="13"/>
      <c r="S93" s="13"/>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row>
    <row r="94" spans="1:56" ht="15.95">
      <c r="A94" s="23" t="s">
        <v>74</v>
      </c>
      <c r="B94" s="5">
        <v>0</v>
      </c>
      <c r="C94" s="5">
        <v>0</v>
      </c>
      <c r="D94" s="7">
        <v>0</v>
      </c>
      <c r="E94" s="7">
        <v>0</v>
      </c>
      <c r="F94" s="7">
        <v>0</v>
      </c>
      <c r="G94" s="7">
        <v>0</v>
      </c>
      <c r="H94" s="7">
        <v>1</v>
      </c>
      <c r="I94" s="7">
        <v>0</v>
      </c>
      <c r="J94" s="7">
        <v>1</v>
      </c>
      <c r="K94" s="7"/>
      <c r="L94" s="7"/>
      <c r="M94" s="7"/>
      <c r="N94" s="32">
        <f t="shared" si="17"/>
        <v>2</v>
      </c>
      <c r="O94" s="13"/>
      <c r="P94" s="13"/>
      <c r="Q94" s="13"/>
      <c r="R94" s="13"/>
      <c r="S94" s="13"/>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row>
    <row r="95" spans="1:56" ht="15.95">
      <c r="A95" s="24" t="s">
        <v>70</v>
      </c>
      <c r="B95" s="5">
        <v>0</v>
      </c>
      <c r="C95" s="5">
        <v>0</v>
      </c>
      <c r="D95" s="7">
        <v>0</v>
      </c>
      <c r="E95" s="7">
        <v>0</v>
      </c>
      <c r="F95" s="7">
        <v>0</v>
      </c>
      <c r="G95" s="7">
        <v>0</v>
      </c>
      <c r="H95" s="7">
        <v>1</v>
      </c>
      <c r="I95" s="7">
        <v>0</v>
      </c>
      <c r="J95" s="7">
        <v>0</v>
      </c>
      <c r="K95" s="7"/>
      <c r="L95" s="7"/>
      <c r="M95" s="7"/>
      <c r="N95" s="68">
        <f t="shared" si="17"/>
        <v>1</v>
      </c>
      <c r="O95" s="13"/>
      <c r="P95" s="13"/>
      <c r="Q95" s="13"/>
      <c r="R95" s="13"/>
      <c r="S95" s="13"/>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row>
    <row r="96" spans="1:56" ht="15.95">
      <c r="A96" s="23" t="s">
        <v>75</v>
      </c>
      <c r="B96" s="5">
        <v>1</v>
      </c>
      <c r="C96" s="5">
        <v>2</v>
      </c>
      <c r="D96" s="7">
        <v>4</v>
      </c>
      <c r="E96" s="7">
        <v>4</v>
      </c>
      <c r="F96" s="7">
        <v>1</v>
      </c>
      <c r="G96" s="7">
        <v>2</v>
      </c>
      <c r="H96" s="7">
        <v>0</v>
      </c>
      <c r="I96" s="7">
        <v>0</v>
      </c>
      <c r="J96" s="7">
        <v>2</v>
      </c>
      <c r="K96" s="7"/>
      <c r="L96" s="7"/>
      <c r="M96" s="7"/>
      <c r="N96" s="32">
        <f t="shared" si="17"/>
        <v>16</v>
      </c>
      <c r="O96" s="13"/>
      <c r="P96" s="13"/>
      <c r="Q96" s="13"/>
      <c r="R96" s="13"/>
      <c r="S96" s="13"/>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row>
    <row r="97" spans="1:56" ht="15.95">
      <c r="A97" s="24" t="s">
        <v>70</v>
      </c>
      <c r="B97" s="5">
        <v>1</v>
      </c>
      <c r="C97" s="5">
        <v>2</v>
      </c>
      <c r="D97" s="7">
        <v>4</v>
      </c>
      <c r="E97" s="7">
        <v>4</v>
      </c>
      <c r="F97" s="7">
        <v>1</v>
      </c>
      <c r="G97" s="7">
        <v>5</v>
      </c>
      <c r="H97" s="7">
        <v>10</v>
      </c>
      <c r="I97" s="7">
        <v>18</v>
      </c>
      <c r="J97" s="7">
        <v>2</v>
      </c>
      <c r="K97" s="7"/>
      <c r="L97" s="7"/>
      <c r="M97" s="7"/>
      <c r="N97" s="68">
        <f t="shared" si="17"/>
        <v>47</v>
      </c>
      <c r="O97" s="13"/>
      <c r="P97" s="13"/>
      <c r="Q97" s="13"/>
      <c r="R97" s="13"/>
      <c r="S97" s="13"/>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row>
    <row r="98" spans="1:56" ht="15.95">
      <c r="A98" s="23" t="s">
        <v>76</v>
      </c>
      <c r="B98" s="5">
        <v>0</v>
      </c>
      <c r="C98" s="5">
        <v>0</v>
      </c>
      <c r="D98" s="7">
        <v>0</v>
      </c>
      <c r="E98" s="7">
        <v>1</v>
      </c>
      <c r="F98" s="7">
        <v>0</v>
      </c>
      <c r="G98" s="7">
        <v>9</v>
      </c>
      <c r="H98" s="7">
        <v>11</v>
      </c>
      <c r="I98" s="7">
        <v>21</v>
      </c>
      <c r="J98" s="7">
        <v>2</v>
      </c>
      <c r="K98" s="7"/>
      <c r="L98" s="7"/>
      <c r="M98" s="7"/>
      <c r="N98" s="32">
        <f t="shared" si="17"/>
        <v>44</v>
      </c>
      <c r="O98" s="13"/>
      <c r="P98" s="13"/>
      <c r="Q98" s="13"/>
      <c r="R98" s="13"/>
      <c r="S98" s="13"/>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row>
    <row r="99" spans="1:56" ht="15.95">
      <c r="A99" s="24" t="s">
        <v>70</v>
      </c>
      <c r="B99" s="5">
        <v>0</v>
      </c>
      <c r="C99" s="5">
        <v>0</v>
      </c>
      <c r="D99" s="7">
        <v>0</v>
      </c>
      <c r="E99" s="7">
        <v>1</v>
      </c>
      <c r="F99" s="7">
        <v>0</v>
      </c>
      <c r="G99" s="7">
        <v>7</v>
      </c>
      <c r="H99" s="7">
        <v>2</v>
      </c>
      <c r="I99" s="7">
        <v>13</v>
      </c>
      <c r="J99" s="7">
        <v>1</v>
      </c>
      <c r="K99" s="7"/>
      <c r="L99" s="7"/>
      <c r="M99" s="7"/>
      <c r="N99" s="68">
        <f t="shared" si="17"/>
        <v>24</v>
      </c>
      <c r="O99" s="13">
        <f>SUM(N101+N99+N97+N95+N93+N91+N89+N87)</f>
        <v>156</v>
      </c>
      <c r="P99" s="13"/>
      <c r="Q99" s="13"/>
      <c r="R99" s="13"/>
      <c r="S99" s="13"/>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row>
    <row r="100" spans="1:56" ht="15.95">
      <c r="A100" s="23" t="s">
        <v>31</v>
      </c>
      <c r="B100" s="5">
        <v>0</v>
      </c>
      <c r="C100" s="5">
        <v>1</v>
      </c>
      <c r="D100" s="7">
        <v>0</v>
      </c>
      <c r="E100" s="7">
        <v>2</v>
      </c>
      <c r="F100" s="7">
        <v>1</v>
      </c>
      <c r="G100" s="7">
        <v>17</v>
      </c>
      <c r="H100" s="7">
        <v>7</v>
      </c>
      <c r="I100" s="7">
        <v>3</v>
      </c>
      <c r="J100" s="7">
        <v>13</v>
      </c>
      <c r="K100" s="7"/>
      <c r="L100" s="7"/>
      <c r="M100" s="7"/>
      <c r="N100" s="32">
        <f t="shared" si="17"/>
        <v>44</v>
      </c>
      <c r="O100" s="13"/>
      <c r="P100" s="13"/>
      <c r="Q100" s="13"/>
      <c r="R100" s="13"/>
      <c r="S100" s="13"/>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row>
    <row r="101" spans="1:56" ht="15.95">
      <c r="A101" s="24" t="s">
        <v>70</v>
      </c>
      <c r="B101" s="5">
        <v>0</v>
      </c>
      <c r="C101" s="5">
        <v>1</v>
      </c>
      <c r="D101" s="7">
        <v>0</v>
      </c>
      <c r="E101" s="7">
        <v>2</v>
      </c>
      <c r="F101" s="7">
        <v>1</v>
      </c>
      <c r="G101" s="7">
        <v>2</v>
      </c>
      <c r="H101" s="7">
        <v>6</v>
      </c>
      <c r="I101" s="7">
        <v>2</v>
      </c>
      <c r="J101" s="7">
        <v>7</v>
      </c>
      <c r="K101" s="7"/>
      <c r="L101" s="7"/>
      <c r="M101" s="7"/>
      <c r="N101" s="68">
        <f t="shared" si="17"/>
        <v>21</v>
      </c>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12"/>
      <c r="AX101" s="12"/>
      <c r="AY101" s="12"/>
      <c r="AZ101" s="12"/>
      <c r="BA101" s="12"/>
      <c r="BB101" s="12"/>
      <c r="BC101" s="12"/>
      <c r="BD101" s="12"/>
    </row>
    <row r="102" spans="1:56" s="46" customFormat="1" ht="63.95">
      <c r="A102" s="41" t="s">
        <v>66</v>
      </c>
      <c r="B102" s="47"/>
      <c r="C102" s="47" t="s">
        <v>77</v>
      </c>
      <c r="D102" s="44"/>
      <c r="E102" s="47" t="s">
        <v>78</v>
      </c>
      <c r="F102" s="47" t="s">
        <v>79</v>
      </c>
      <c r="G102" s="44" t="s">
        <v>80</v>
      </c>
      <c r="H102" s="47" t="s">
        <v>81</v>
      </c>
      <c r="I102" s="47" t="s">
        <v>82</v>
      </c>
      <c r="J102" s="44"/>
      <c r="K102" s="44"/>
      <c r="L102" s="44"/>
      <c r="M102" s="44"/>
      <c r="N102" s="44"/>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45"/>
      <c r="AX102" s="45"/>
      <c r="AY102" s="45"/>
      <c r="AZ102" s="45"/>
      <c r="BA102" s="45"/>
      <c r="BB102" s="45"/>
      <c r="BC102" s="45"/>
      <c r="BD102" s="45"/>
    </row>
    <row r="103" spans="1:56" ht="17.100000000000001">
      <c r="A103" s="14" t="s">
        <v>83</v>
      </c>
      <c r="B103" s="6"/>
      <c r="C103" s="6"/>
      <c r="D103" s="6"/>
      <c r="E103" s="6"/>
      <c r="F103" s="6"/>
      <c r="G103" s="6"/>
      <c r="H103" s="6"/>
      <c r="I103" s="6"/>
      <c r="J103" s="6"/>
      <c r="K103" s="6"/>
      <c r="L103" s="6"/>
      <c r="M103" s="6"/>
      <c r="N103" s="6"/>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row>
    <row r="104" spans="1:56" ht="15.95">
      <c r="A104" s="23" t="s">
        <v>84</v>
      </c>
      <c r="B104" s="6"/>
      <c r="C104" s="6"/>
      <c r="D104" s="6"/>
      <c r="E104" s="6"/>
      <c r="F104" s="6"/>
      <c r="G104" s="6"/>
      <c r="H104" s="6"/>
      <c r="I104" s="6"/>
      <c r="J104" s="6"/>
      <c r="K104" s="6"/>
      <c r="L104" s="6"/>
      <c r="M104" s="6"/>
      <c r="N104" s="6"/>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row>
    <row r="105" spans="1:56" ht="15.95">
      <c r="A105" s="24" t="s">
        <v>85</v>
      </c>
      <c r="B105" s="40">
        <v>1</v>
      </c>
      <c r="C105" s="40">
        <v>2</v>
      </c>
      <c r="D105" s="7">
        <v>4</v>
      </c>
      <c r="E105" s="7">
        <v>6</v>
      </c>
      <c r="F105" s="7">
        <v>16</v>
      </c>
      <c r="G105" s="7">
        <v>10</v>
      </c>
      <c r="H105" s="7">
        <v>10</v>
      </c>
      <c r="I105" s="7">
        <v>1</v>
      </c>
      <c r="J105" s="7">
        <v>6</v>
      </c>
      <c r="K105" s="7"/>
      <c r="L105" s="7"/>
      <c r="M105" s="7"/>
      <c r="N105" s="32">
        <f>SUM(B105:M105)</f>
        <v>56</v>
      </c>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row>
    <row r="106" spans="1:56" ht="15.95">
      <c r="A106" s="19" t="s">
        <v>86</v>
      </c>
      <c r="B106" s="40"/>
      <c r="C106" s="40"/>
      <c r="D106" s="7">
        <v>2</v>
      </c>
      <c r="E106" s="7">
        <v>4</v>
      </c>
      <c r="F106" s="7">
        <v>9</v>
      </c>
      <c r="G106" s="7">
        <v>11</v>
      </c>
      <c r="H106" s="7">
        <v>7</v>
      </c>
      <c r="I106" s="7">
        <v>4</v>
      </c>
      <c r="J106" s="7">
        <v>5</v>
      </c>
      <c r="K106" s="7"/>
      <c r="L106" s="7"/>
      <c r="M106" s="7"/>
      <c r="N106" s="68">
        <f>SUM(B106:M106)</f>
        <v>42</v>
      </c>
      <c r="O106" s="13"/>
      <c r="P106" s="13"/>
      <c r="Q106" s="1"/>
      <c r="R106" s="1"/>
      <c r="S106" s="1"/>
    </row>
    <row r="107" spans="1:56" ht="15.95">
      <c r="A107" s="24" t="s">
        <v>87</v>
      </c>
      <c r="B107" s="5">
        <v>2</v>
      </c>
      <c r="C107" s="5">
        <v>1</v>
      </c>
      <c r="D107" s="7">
        <v>5</v>
      </c>
      <c r="E107" s="7">
        <v>7</v>
      </c>
      <c r="F107" s="7">
        <v>6</v>
      </c>
      <c r="G107" s="7">
        <v>11</v>
      </c>
      <c r="H107" s="7">
        <v>20</v>
      </c>
      <c r="I107" s="7">
        <v>10</v>
      </c>
      <c r="J107" s="7">
        <v>10</v>
      </c>
      <c r="K107" s="7"/>
      <c r="L107" s="7"/>
      <c r="M107" s="7"/>
      <c r="N107" s="32">
        <f t="shared" ref="N107:N108" si="19">SUM(B107:M107)</f>
        <v>72</v>
      </c>
      <c r="O107" s="13"/>
      <c r="P107" s="13"/>
      <c r="Q107" s="1"/>
      <c r="R107" s="1"/>
      <c r="S107" s="1"/>
    </row>
    <row r="108" spans="1:56" ht="15.95">
      <c r="A108" s="19" t="s">
        <v>88</v>
      </c>
      <c r="B108" s="5"/>
      <c r="C108" s="5"/>
      <c r="D108" s="7">
        <v>1</v>
      </c>
      <c r="E108" s="7">
        <v>2</v>
      </c>
      <c r="F108" s="7">
        <v>5</v>
      </c>
      <c r="G108" s="7">
        <v>5</v>
      </c>
      <c r="H108" s="7">
        <v>2</v>
      </c>
      <c r="I108" s="7">
        <v>0</v>
      </c>
      <c r="J108" s="7">
        <v>5</v>
      </c>
      <c r="K108" s="7"/>
      <c r="L108" s="7"/>
      <c r="M108" s="7"/>
      <c r="N108" s="68">
        <f t="shared" si="19"/>
        <v>20</v>
      </c>
      <c r="O108" s="13"/>
      <c r="P108" s="13"/>
      <c r="Q108" s="1"/>
      <c r="R108" s="1"/>
      <c r="S108" s="1"/>
    </row>
    <row r="109" spans="1:56" ht="15.95">
      <c r="A109" s="23" t="s">
        <v>89</v>
      </c>
      <c r="B109" s="6"/>
      <c r="C109" s="6"/>
      <c r="D109" s="6"/>
      <c r="E109" s="6"/>
      <c r="F109" s="6"/>
      <c r="G109" s="6"/>
      <c r="H109" s="6"/>
      <c r="I109" s="6"/>
      <c r="J109" s="6"/>
      <c r="K109" s="6"/>
      <c r="L109" s="6"/>
      <c r="M109" s="6"/>
      <c r="N109" s="6"/>
      <c r="O109" s="13"/>
      <c r="P109" s="13"/>
      <c r="Q109" s="1"/>
      <c r="R109" s="1"/>
      <c r="S109" s="1"/>
    </row>
    <row r="110" spans="1:56" ht="15.95">
      <c r="A110" s="24" t="s">
        <v>90</v>
      </c>
      <c r="B110" s="5">
        <v>1</v>
      </c>
      <c r="C110" s="5">
        <v>2</v>
      </c>
      <c r="D110" s="7">
        <v>4</v>
      </c>
      <c r="E110" s="7">
        <v>6</v>
      </c>
      <c r="F110" s="7">
        <v>14</v>
      </c>
      <c r="G110" s="7">
        <v>6</v>
      </c>
      <c r="H110" s="7">
        <v>11</v>
      </c>
      <c r="I110" s="7">
        <v>1</v>
      </c>
      <c r="J110" s="7">
        <v>6</v>
      </c>
      <c r="K110" s="7"/>
      <c r="L110" s="7"/>
      <c r="M110" s="7"/>
      <c r="N110" s="32">
        <f>+SUM(B110:M110)</f>
        <v>51</v>
      </c>
      <c r="O110" s="13"/>
      <c r="P110" s="13"/>
      <c r="Q110" s="1"/>
      <c r="R110" s="1"/>
      <c r="S110" s="1"/>
    </row>
    <row r="111" spans="1:56" ht="15.95">
      <c r="A111" s="19" t="s">
        <v>91</v>
      </c>
      <c r="B111" s="5"/>
      <c r="C111" s="5"/>
      <c r="D111" s="7">
        <v>3</v>
      </c>
      <c r="E111" s="7">
        <v>4</v>
      </c>
      <c r="F111" s="7">
        <v>10</v>
      </c>
      <c r="G111" s="7">
        <v>12</v>
      </c>
      <c r="H111" s="7">
        <v>2</v>
      </c>
      <c r="I111" s="7">
        <v>5</v>
      </c>
      <c r="J111" s="7">
        <v>5</v>
      </c>
      <c r="K111" s="7"/>
      <c r="L111" s="7"/>
      <c r="M111" s="7"/>
      <c r="N111" s="68">
        <f t="shared" ref="N111:N113" si="20">+SUM(B111:M111)</f>
        <v>41</v>
      </c>
      <c r="O111" s="13"/>
      <c r="P111" s="13"/>
      <c r="Q111" s="1"/>
      <c r="R111" s="1"/>
      <c r="S111" s="1"/>
    </row>
    <row r="112" spans="1:56" ht="15.95">
      <c r="A112" s="24" t="s">
        <v>92</v>
      </c>
      <c r="B112" s="5">
        <v>2</v>
      </c>
      <c r="C112" s="5">
        <v>1</v>
      </c>
      <c r="D112" s="7">
        <v>2</v>
      </c>
      <c r="E112" s="7">
        <v>7</v>
      </c>
      <c r="F112" s="7">
        <v>6</v>
      </c>
      <c r="G112" s="7">
        <v>11</v>
      </c>
      <c r="H112" s="7">
        <v>20</v>
      </c>
      <c r="I112" s="7">
        <v>12</v>
      </c>
      <c r="J112" s="7">
        <v>15</v>
      </c>
      <c r="K112" s="7"/>
      <c r="L112" s="7"/>
      <c r="M112" s="7"/>
      <c r="N112" s="32">
        <f t="shared" si="20"/>
        <v>76</v>
      </c>
      <c r="O112" s="13"/>
      <c r="P112" s="13"/>
      <c r="Q112" s="1"/>
      <c r="R112" s="1"/>
      <c r="S112" s="1"/>
    </row>
    <row r="113" spans="1:19" ht="15.95">
      <c r="A113" s="19" t="s">
        <v>93</v>
      </c>
      <c r="B113" s="5"/>
      <c r="C113" s="5"/>
      <c r="D113" s="7">
        <v>1</v>
      </c>
      <c r="E113" s="7">
        <v>2</v>
      </c>
      <c r="F113" s="7">
        <v>5</v>
      </c>
      <c r="G113" s="7">
        <v>5</v>
      </c>
      <c r="H113" s="7">
        <v>2</v>
      </c>
      <c r="I113" s="7">
        <v>0</v>
      </c>
      <c r="J113" s="7">
        <v>0</v>
      </c>
      <c r="K113" s="7"/>
      <c r="L113" s="7"/>
      <c r="M113" s="7"/>
      <c r="N113" s="68">
        <f t="shared" si="20"/>
        <v>15</v>
      </c>
      <c r="O113" s="13"/>
      <c r="P113" s="13"/>
      <c r="Q113" s="1"/>
      <c r="R113" s="1"/>
      <c r="S113" s="1"/>
    </row>
  </sheetData>
  <mergeCells count="5">
    <mergeCell ref="A40:N40"/>
    <mergeCell ref="A67:N67"/>
    <mergeCell ref="B3:N3"/>
    <mergeCell ref="A1:N1"/>
    <mergeCell ref="A2:O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ignoredErrors>
    <ignoredError sqref="C6:E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388B3-2884-4CA7-85CE-EFD82B99A7A9}">
  <dimension ref="A1:B5"/>
  <sheetViews>
    <sheetView workbookViewId="0">
      <selection activeCell="O1" sqref="O1"/>
    </sheetView>
  </sheetViews>
  <sheetFormatPr defaultColWidth="8.85546875" defaultRowHeight="15"/>
  <sheetData>
    <row r="1" spans="1:2" ht="80.099999999999994">
      <c r="A1" s="18" t="s">
        <v>61</v>
      </c>
      <c r="B1" s="7">
        <v>167</v>
      </c>
    </row>
    <row r="2" spans="1:2" ht="128.1">
      <c r="A2" s="18" t="s">
        <v>62</v>
      </c>
      <c r="B2" s="4">
        <v>40</v>
      </c>
    </row>
    <row r="3" spans="1:2" ht="63.95">
      <c r="A3" s="18" t="s">
        <v>63</v>
      </c>
      <c r="B3" s="4">
        <v>13</v>
      </c>
    </row>
    <row r="4" spans="1:2" ht="80.099999999999994">
      <c r="A4" s="18" t="s">
        <v>64</v>
      </c>
      <c r="B4" s="4">
        <v>36</v>
      </c>
    </row>
    <row r="5" spans="1:2" ht="48">
      <c r="A5" s="18" t="s">
        <v>65</v>
      </c>
      <c r="B5" s="4">
        <v>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8BC28-06BF-4E67-B22E-7C8D99D7512E}">
  <dimension ref="A1:G130"/>
  <sheetViews>
    <sheetView topLeftCell="A103" workbookViewId="0">
      <selection activeCell="H121" sqref="H121"/>
    </sheetView>
  </sheetViews>
  <sheetFormatPr defaultColWidth="8.85546875" defaultRowHeight="15"/>
  <cols>
    <col min="1" max="1" width="22.140625" customWidth="1"/>
    <col min="2" max="3" width="10.85546875" bestFit="1" customWidth="1"/>
    <col min="4" max="6" width="8.85546875" bestFit="1" customWidth="1"/>
    <col min="8" max="8" width="32.140625" bestFit="1" customWidth="1"/>
  </cols>
  <sheetData>
    <row r="1" spans="1:6">
      <c r="A1" s="75">
        <v>44197</v>
      </c>
      <c r="B1" s="74">
        <v>44228</v>
      </c>
      <c r="C1" s="74">
        <v>44256</v>
      </c>
      <c r="D1" s="74">
        <v>44287</v>
      </c>
      <c r="E1" s="74">
        <v>44317</v>
      </c>
      <c r="F1" s="74">
        <v>44348</v>
      </c>
    </row>
    <row r="2" spans="1:6">
      <c r="A2">
        <v>11</v>
      </c>
      <c r="B2">
        <v>10</v>
      </c>
      <c r="C2">
        <v>23</v>
      </c>
      <c r="D2">
        <v>15</v>
      </c>
      <c r="E2">
        <v>29</v>
      </c>
      <c r="F2">
        <v>6</v>
      </c>
    </row>
    <row r="18" spans="1:7">
      <c r="B18" s="75">
        <v>44197</v>
      </c>
      <c r="C18" s="75">
        <v>44228</v>
      </c>
      <c r="D18" s="75">
        <v>44256</v>
      </c>
      <c r="E18" s="75">
        <v>44287</v>
      </c>
      <c r="F18" s="75">
        <v>44317</v>
      </c>
      <c r="G18" s="75">
        <v>44348</v>
      </c>
    </row>
    <row r="19" spans="1:7">
      <c r="A19" t="s">
        <v>5</v>
      </c>
      <c r="B19">
        <v>2</v>
      </c>
      <c r="C19">
        <v>9</v>
      </c>
      <c r="D19">
        <v>14</v>
      </c>
      <c r="E19">
        <v>3</v>
      </c>
      <c r="F19">
        <v>5</v>
      </c>
      <c r="G19">
        <v>6</v>
      </c>
    </row>
    <row r="20" spans="1:7">
      <c r="A20" t="s">
        <v>6</v>
      </c>
      <c r="B20">
        <v>9</v>
      </c>
      <c r="C20">
        <v>1</v>
      </c>
      <c r="D20">
        <v>9</v>
      </c>
      <c r="E20">
        <v>12</v>
      </c>
      <c r="F20">
        <v>24</v>
      </c>
      <c r="G20">
        <v>0</v>
      </c>
    </row>
    <row r="31" spans="1:7" ht="15.95">
      <c r="A31" s="18" t="s">
        <v>9</v>
      </c>
      <c r="B31" s="4">
        <v>3</v>
      </c>
    </row>
    <row r="32" spans="1:7" ht="15.95">
      <c r="A32" s="19" t="s">
        <v>10</v>
      </c>
      <c r="B32" s="4">
        <v>3</v>
      </c>
    </row>
    <row r="33" spans="1:7" ht="15.95">
      <c r="A33" s="19" t="s">
        <v>11</v>
      </c>
      <c r="B33" s="4">
        <v>0</v>
      </c>
    </row>
    <row r="34" spans="1:7" ht="15.95">
      <c r="A34" s="18" t="s">
        <v>12</v>
      </c>
      <c r="B34" s="4">
        <v>0</v>
      </c>
    </row>
    <row r="35" spans="1:7" ht="32.1">
      <c r="A35" s="19" t="s">
        <v>13</v>
      </c>
      <c r="B35" s="4">
        <v>0</v>
      </c>
    </row>
    <row r="46" spans="1:7">
      <c r="A46" t="s">
        <v>9</v>
      </c>
      <c r="B46" t="s">
        <v>94</v>
      </c>
      <c r="C46" t="s">
        <v>95</v>
      </c>
      <c r="D46" t="s">
        <v>10</v>
      </c>
      <c r="E46" t="s">
        <v>96</v>
      </c>
      <c r="F46" t="s">
        <v>11</v>
      </c>
      <c r="G46" t="s">
        <v>97</v>
      </c>
    </row>
    <row r="47" spans="1:7">
      <c r="A47" s="76">
        <v>6</v>
      </c>
      <c r="B47" s="76">
        <v>7</v>
      </c>
      <c r="C47" s="76">
        <v>15</v>
      </c>
      <c r="D47" s="65">
        <v>6</v>
      </c>
      <c r="E47" s="5">
        <v>5</v>
      </c>
      <c r="F47" s="77">
        <v>1</v>
      </c>
      <c r="G47" s="65">
        <v>13</v>
      </c>
    </row>
    <row r="50" spans="2:4">
      <c r="B50" t="s">
        <v>98</v>
      </c>
      <c r="C50" t="s">
        <v>99</v>
      </c>
      <c r="D50" t="s">
        <v>31</v>
      </c>
    </row>
    <row r="51" spans="2:4">
      <c r="B51">
        <f>12+12</f>
        <v>24</v>
      </c>
      <c r="C51">
        <f>9+5+6+1</f>
        <v>21</v>
      </c>
      <c r="D51">
        <v>5</v>
      </c>
    </row>
    <row r="70" spans="1:2" ht="17.100000000000001">
      <c r="A70" s="14" t="s">
        <v>51</v>
      </c>
      <c r="B70" s="78">
        <v>44348</v>
      </c>
    </row>
    <row r="71" spans="1:2" ht="48">
      <c r="A71" s="22" t="s">
        <v>52</v>
      </c>
      <c r="B71" s="38">
        <v>59</v>
      </c>
    </row>
    <row r="72" spans="1:2" ht="15.95">
      <c r="A72" s="39" t="s">
        <v>53</v>
      </c>
      <c r="B72" s="38">
        <v>48</v>
      </c>
    </row>
    <row r="73" spans="1:2" ht="15.95">
      <c r="A73" s="39" t="s">
        <v>54</v>
      </c>
      <c r="B73" s="38">
        <v>1</v>
      </c>
    </row>
    <row r="74" spans="1:2" ht="15.95">
      <c r="A74" s="39" t="s">
        <v>55</v>
      </c>
      <c r="B74" s="38">
        <v>10</v>
      </c>
    </row>
    <row r="75" spans="1:2" ht="15.95">
      <c r="A75" s="39" t="s">
        <v>31</v>
      </c>
      <c r="B75" s="38">
        <v>0</v>
      </c>
    </row>
    <row r="77" spans="1:2" ht="15.95">
      <c r="A77" s="18" t="s">
        <v>57</v>
      </c>
      <c r="B77" s="4">
        <v>249</v>
      </c>
    </row>
    <row r="78" spans="1:2">
      <c r="A78" t="s">
        <v>61</v>
      </c>
      <c r="B78" s="7">
        <v>178</v>
      </c>
    </row>
    <row r="79" spans="1:2">
      <c r="A79" t="s">
        <v>62</v>
      </c>
      <c r="B79" s="7">
        <v>31</v>
      </c>
    </row>
    <row r="80" spans="1:2">
      <c r="A80" t="s">
        <v>63</v>
      </c>
      <c r="B80" s="7">
        <v>12</v>
      </c>
    </row>
    <row r="81" spans="1:2">
      <c r="A81" t="s">
        <v>64</v>
      </c>
      <c r="B81" s="7">
        <v>14</v>
      </c>
    </row>
    <row r="82" spans="1:2">
      <c r="A82" t="s">
        <v>65</v>
      </c>
      <c r="B82" s="7">
        <v>14</v>
      </c>
    </row>
    <row r="83" spans="1:2" ht="15.95">
      <c r="A83" s="18" t="s">
        <v>58</v>
      </c>
      <c r="B83" s="4">
        <v>70</v>
      </c>
    </row>
    <row r="85" spans="1:2">
      <c r="A85" t="s">
        <v>57</v>
      </c>
      <c r="B85">
        <v>249</v>
      </c>
    </row>
    <row r="86" spans="1:2">
      <c r="A86" t="s">
        <v>61</v>
      </c>
      <c r="B86" s="7">
        <v>178</v>
      </c>
    </row>
    <row r="87" spans="1:2">
      <c r="A87" t="s">
        <v>62</v>
      </c>
      <c r="B87" s="7">
        <v>31</v>
      </c>
    </row>
    <row r="88" spans="1:2">
      <c r="A88" t="s">
        <v>63</v>
      </c>
      <c r="B88" s="7">
        <v>12</v>
      </c>
    </row>
    <row r="89" spans="1:2">
      <c r="A89" t="s">
        <v>64</v>
      </c>
      <c r="B89" s="7">
        <v>14</v>
      </c>
    </row>
    <row r="90" spans="1:2">
      <c r="A90" t="s">
        <v>65</v>
      </c>
      <c r="B90" s="7">
        <v>14</v>
      </c>
    </row>
    <row r="91" spans="1:2">
      <c r="A91" t="s">
        <v>58</v>
      </c>
      <c r="B91">
        <v>119</v>
      </c>
    </row>
    <row r="102" spans="1:2" ht="51">
      <c r="A102" s="14" t="s">
        <v>68</v>
      </c>
      <c r="B102" s="82">
        <v>24</v>
      </c>
    </row>
    <row r="103" spans="1:2" ht="15.95">
      <c r="A103" s="23" t="s">
        <v>69</v>
      </c>
      <c r="B103" s="7">
        <v>0</v>
      </c>
    </row>
    <row r="104" spans="1:2" ht="15.95">
      <c r="A104" s="23" t="s">
        <v>71</v>
      </c>
      <c r="B104" s="7">
        <v>3</v>
      </c>
    </row>
    <row r="105" spans="1:2" ht="15.95">
      <c r="A105" s="23" t="s">
        <v>72</v>
      </c>
      <c r="B105" s="7">
        <v>0</v>
      </c>
    </row>
    <row r="106" spans="1:2" ht="15.95">
      <c r="A106" s="23" t="s">
        <v>73</v>
      </c>
      <c r="B106" s="7">
        <v>2</v>
      </c>
    </row>
    <row r="107" spans="1:2" ht="32.1">
      <c r="A107" s="23" t="s">
        <v>74</v>
      </c>
      <c r="B107" s="7">
        <v>1</v>
      </c>
    </row>
    <row r="108" spans="1:2" ht="15.95">
      <c r="A108" s="23" t="s">
        <v>75</v>
      </c>
      <c r="B108" s="7">
        <v>0</v>
      </c>
    </row>
    <row r="109" spans="1:2" ht="15.95">
      <c r="A109" s="23" t="s">
        <v>76</v>
      </c>
      <c r="B109" s="7">
        <v>11</v>
      </c>
    </row>
    <row r="110" spans="1:2" ht="15.95">
      <c r="A110" s="23" t="s">
        <v>31</v>
      </c>
      <c r="B110" s="7">
        <v>7</v>
      </c>
    </row>
    <row r="114" spans="1:2">
      <c r="A114" s="90" t="s">
        <v>100</v>
      </c>
      <c r="B114" s="90"/>
    </row>
    <row r="115" spans="1:2">
      <c r="A115" t="s">
        <v>69</v>
      </c>
      <c r="B115">
        <v>10</v>
      </c>
    </row>
    <row r="116" spans="1:2">
      <c r="A116" t="s">
        <v>70</v>
      </c>
      <c r="B116">
        <v>11</v>
      </c>
    </row>
    <row r="117" spans="1:2">
      <c r="A117" t="s">
        <v>71</v>
      </c>
      <c r="B117">
        <v>28</v>
      </c>
    </row>
    <row r="118" spans="1:2">
      <c r="A118" t="s">
        <v>70</v>
      </c>
      <c r="B118">
        <v>21</v>
      </c>
    </row>
    <row r="119" spans="1:2">
      <c r="A119" t="s">
        <v>72</v>
      </c>
      <c r="B119">
        <v>1</v>
      </c>
    </row>
    <row r="120" spans="1:2">
      <c r="A120" t="s">
        <v>70</v>
      </c>
      <c r="B120">
        <v>1</v>
      </c>
    </row>
    <row r="121" spans="1:2">
      <c r="A121" t="s">
        <v>73</v>
      </c>
      <c r="B121">
        <v>8</v>
      </c>
    </row>
    <row r="122" spans="1:2">
      <c r="A122" t="s">
        <v>70</v>
      </c>
      <c r="B122">
        <v>7</v>
      </c>
    </row>
    <row r="123" spans="1:2">
      <c r="A123" t="s">
        <v>74</v>
      </c>
      <c r="B123">
        <v>1</v>
      </c>
    </row>
    <row r="124" spans="1:2">
      <c r="A124" t="s">
        <v>70</v>
      </c>
      <c r="B124">
        <v>1</v>
      </c>
    </row>
    <row r="125" spans="1:2">
      <c r="A125" t="s">
        <v>75</v>
      </c>
      <c r="B125">
        <v>14</v>
      </c>
    </row>
    <row r="126" spans="1:2">
      <c r="A126" t="s">
        <v>70</v>
      </c>
      <c r="B126">
        <v>27</v>
      </c>
    </row>
    <row r="127" spans="1:2">
      <c r="A127" t="s">
        <v>76</v>
      </c>
      <c r="B127">
        <v>21</v>
      </c>
    </row>
    <row r="128" spans="1:2">
      <c r="A128" t="s">
        <v>70</v>
      </c>
      <c r="B128">
        <v>10</v>
      </c>
    </row>
    <row r="129" spans="1:2">
      <c r="A129" t="s">
        <v>31</v>
      </c>
      <c r="B129">
        <v>28</v>
      </c>
    </row>
    <row r="130" spans="1:2">
      <c r="A130" t="s">
        <v>70</v>
      </c>
      <c r="B130">
        <v>12</v>
      </c>
    </row>
  </sheetData>
  <mergeCells count="1">
    <mergeCell ref="A114:B11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7F8E-E2E1-4BD0-B595-B04965DC3429}">
  <dimension ref="A3:H38"/>
  <sheetViews>
    <sheetView topLeftCell="A25" workbookViewId="0">
      <selection activeCell="M38" sqref="M38"/>
    </sheetView>
  </sheetViews>
  <sheetFormatPr defaultColWidth="8.85546875" defaultRowHeight="15"/>
  <sheetData>
    <row r="3" spans="1:7">
      <c r="A3" s="60">
        <v>44197</v>
      </c>
      <c r="B3" s="60">
        <v>44228</v>
      </c>
      <c r="C3" s="60">
        <v>44256</v>
      </c>
      <c r="D3" s="60">
        <v>44287</v>
      </c>
      <c r="E3" s="60">
        <v>44317</v>
      </c>
      <c r="F3" s="60">
        <v>44348</v>
      </c>
      <c r="G3" s="60">
        <v>44378</v>
      </c>
    </row>
    <row r="4" spans="1:7">
      <c r="A4">
        <v>11</v>
      </c>
      <c r="B4">
        <v>10</v>
      </c>
      <c r="C4">
        <v>23</v>
      </c>
      <c r="D4">
        <v>15</v>
      </c>
      <c r="E4">
        <v>29</v>
      </c>
      <c r="F4">
        <v>6</v>
      </c>
      <c r="G4">
        <v>12</v>
      </c>
    </row>
    <row r="19" spans="1:8">
      <c r="B19" s="60">
        <v>44197</v>
      </c>
      <c r="C19" s="60">
        <v>44228</v>
      </c>
      <c r="D19" s="60">
        <v>44256</v>
      </c>
      <c r="E19" s="60">
        <v>44287</v>
      </c>
      <c r="F19" s="60">
        <v>44317</v>
      </c>
      <c r="G19" s="60">
        <v>44348</v>
      </c>
      <c r="H19" s="60">
        <v>44378</v>
      </c>
    </row>
    <row r="20" spans="1:8">
      <c r="A20" t="s">
        <v>5</v>
      </c>
      <c r="B20">
        <v>2</v>
      </c>
      <c r="C20">
        <v>9</v>
      </c>
      <c r="D20">
        <v>14</v>
      </c>
      <c r="E20">
        <v>3</v>
      </c>
      <c r="F20">
        <v>5</v>
      </c>
      <c r="G20">
        <v>6</v>
      </c>
      <c r="H20">
        <v>3</v>
      </c>
    </row>
    <row r="21" spans="1:8">
      <c r="A21" t="s">
        <v>6</v>
      </c>
      <c r="B21">
        <v>9</v>
      </c>
      <c r="C21">
        <v>1</v>
      </c>
      <c r="D21">
        <v>9</v>
      </c>
      <c r="E21">
        <v>12</v>
      </c>
      <c r="F21">
        <v>24</v>
      </c>
      <c r="G21">
        <v>0</v>
      </c>
      <c r="H21">
        <v>9</v>
      </c>
    </row>
    <row r="22" spans="1:8">
      <c r="A22" t="s">
        <v>7</v>
      </c>
      <c r="B22">
        <v>0</v>
      </c>
      <c r="C22">
        <v>0</v>
      </c>
      <c r="D22">
        <v>0</v>
      </c>
      <c r="E22">
        <v>0</v>
      </c>
      <c r="F22">
        <v>0</v>
      </c>
      <c r="G22">
        <v>0</v>
      </c>
      <c r="H22">
        <v>1</v>
      </c>
    </row>
    <row r="34" spans="1:2">
      <c r="A34" t="s">
        <v>9</v>
      </c>
      <c r="B34">
        <v>7</v>
      </c>
    </row>
    <row r="35" spans="1:2">
      <c r="A35" t="s">
        <v>10</v>
      </c>
      <c r="B35">
        <v>1</v>
      </c>
    </row>
    <row r="36" spans="1:2">
      <c r="A36" t="s">
        <v>11</v>
      </c>
      <c r="B36">
        <v>0</v>
      </c>
    </row>
    <row r="37" spans="1:2">
      <c r="A37" t="s">
        <v>12</v>
      </c>
      <c r="B37">
        <v>1</v>
      </c>
    </row>
    <row r="38" spans="1:2">
      <c r="A38" t="s">
        <v>13</v>
      </c>
      <c r="B38">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3"/>
  <sheetViews>
    <sheetView topLeftCell="A10" zoomScale="80" zoomScaleNormal="80" workbookViewId="0">
      <selection activeCell="B16" sqref="B16:N16"/>
    </sheetView>
  </sheetViews>
  <sheetFormatPr defaultColWidth="8.7109375" defaultRowHeight="15"/>
  <cols>
    <col min="1" max="1" width="11.140625" style="25" customWidth="1"/>
    <col min="2" max="16384" width="8.7109375" style="25"/>
  </cols>
  <sheetData>
    <row r="1" spans="1:14" ht="21">
      <c r="A1" s="28" t="s">
        <v>101</v>
      </c>
      <c r="B1" s="100" t="s">
        <v>102</v>
      </c>
      <c r="C1" s="100"/>
      <c r="D1" s="100"/>
      <c r="E1" s="100"/>
      <c r="F1" s="100"/>
      <c r="G1" s="100"/>
      <c r="H1" s="100"/>
      <c r="I1" s="100"/>
      <c r="J1" s="100"/>
      <c r="K1" s="100"/>
      <c r="L1" s="100"/>
      <c r="M1" s="100"/>
      <c r="N1" s="100"/>
    </row>
    <row r="2" spans="1:14" ht="45" customHeight="1">
      <c r="A2" s="37" t="s">
        <v>103</v>
      </c>
      <c r="B2" s="95" t="s">
        <v>104</v>
      </c>
      <c r="C2" s="99"/>
      <c r="D2" s="99"/>
      <c r="E2" s="99"/>
      <c r="F2" s="99"/>
      <c r="G2" s="99"/>
      <c r="H2" s="99"/>
      <c r="I2" s="99"/>
      <c r="J2" s="99"/>
      <c r="K2" s="99"/>
      <c r="L2" s="99"/>
      <c r="M2" s="99"/>
      <c r="N2" s="99"/>
    </row>
    <row r="3" spans="1:14" ht="45" customHeight="1">
      <c r="A3" s="37" t="s">
        <v>105</v>
      </c>
      <c r="B3" s="95" t="s">
        <v>106</v>
      </c>
      <c r="C3" s="99"/>
      <c r="D3" s="99"/>
      <c r="E3" s="99"/>
      <c r="F3" s="99"/>
      <c r="G3" s="99"/>
      <c r="H3" s="99"/>
      <c r="I3" s="99"/>
      <c r="J3" s="99"/>
      <c r="K3" s="99"/>
      <c r="L3" s="99"/>
      <c r="M3" s="99"/>
      <c r="N3" s="99"/>
    </row>
    <row r="4" spans="1:14" ht="45" customHeight="1">
      <c r="A4" s="37" t="s">
        <v>107</v>
      </c>
      <c r="B4" s="95" t="s">
        <v>108</v>
      </c>
      <c r="C4" s="99"/>
      <c r="D4" s="99"/>
      <c r="E4" s="99"/>
      <c r="F4" s="99"/>
      <c r="G4" s="99"/>
      <c r="H4" s="99"/>
      <c r="I4" s="99"/>
      <c r="J4" s="99"/>
      <c r="K4" s="99"/>
      <c r="L4" s="99"/>
      <c r="M4" s="99"/>
      <c r="N4" s="99"/>
    </row>
    <row r="5" spans="1:14" ht="45" customHeight="1">
      <c r="A5" s="37" t="s">
        <v>109</v>
      </c>
      <c r="B5" s="99" t="s">
        <v>110</v>
      </c>
      <c r="C5" s="99"/>
      <c r="D5" s="99"/>
      <c r="E5" s="99"/>
      <c r="F5" s="99"/>
      <c r="G5" s="99"/>
      <c r="H5" s="99"/>
      <c r="I5" s="99"/>
      <c r="J5" s="99"/>
      <c r="K5" s="99"/>
      <c r="L5" s="99"/>
      <c r="M5" s="99"/>
      <c r="N5" s="99"/>
    </row>
    <row r="6" spans="1:14" ht="45" customHeight="1">
      <c r="A6" s="37" t="s">
        <v>111</v>
      </c>
      <c r="B6" s="102" t="s">
        <v>112</v>
      </c>
      <c r="C6" s="103"/>
      <c r="D6" s="103"/>
      <c r="E6" s="103"/>
      <c r="F6" s="103"/>
      <c r="G6" s="103"/>
      <c r="H6" s="103"/>
      <c r="I6" s="103"/>
      <c r="J6" s="103"/>
      <c r="K6" s="103"/>
      <c r="L6" s="103"/>
      <c r="M6" s="103"/>
      <c r="N6" s="104"/>
    </row>
    <row r="7" spans="1:14" ht="45" customHeight="1">
      <c r="A7" s="37" t="s">
        <v>113</v>
      </c>
      <c r="B7" s="102" t="s">
        <v>114</v>
      </c>
      <c r="C7" s="103"/>
      <c r="D7" s="103"/>
      <c r="E7" s="103"/>
      <c r="F7" s="103"/>
      <c r="G7" s="103"/>
      <c r="H7" s="103"/>
      <c r="I7" s="103"/>
      <c r="J7" s="103"/>
      <c r="K7" s="103"/>
      <c r="L7" s="103"/>
      <c r="M7" s="103"/>
      <c r="N7" s="104"/>
    </row>
    <row r="8" spans="1:14" ht="45" customHeight="1">
      <c r="A8" s="37" t="s">
        <v>115</v>
      </c>
      <c r="B8" s="102" t="s">
        <v>116</v>
      </c>
      <c r="C8" s="103"/>
      <c r="D8" s="103"/>
      <c r="E8" s="103"/>
      <c r="F8" s="103"/>
      <c r="G8" s="103"/>
      <c r="H8" s="103"/>
      <c r="I8" s="103"/>
      <c r="J8" s="103"/>
      <c r="K8" s="103"/>
      <c r="L8" s="103"/>
      <c r="M8" s="103"/>
      <c r="N8" s="104"/>
    </row>
    <row r="9" spans="1:14" ht="45" customHeight="1">
      <c r="A9" s="37" t="s">
        <v>117</v>
      </c>
      <c r="B9" s="91" t="s">
        <v>118</v>
      </c>
      <c r="C9" s="92"/>
      <c r="D9" s="92"/>
      <c r="E9" s="92"/>
      <c r="F9" s="92"/>
      <c r="G9" s="92"/>
      <c r="H9" s="92"/>
      <c r="I9" s="92"/>
      <c r="J9" s="92"/>
      <c r="K9" s="92"/>
      <c r="L9" s="92"/>
      <c r="M9" s="92"/>
      <c r="N9" s="93"/>
    </row>
    <row r="10" spans="1:14" ht="45" customHeight="1">
      <c r="A10" s="33" t="s">
        <v>119</v>
      </c>
      <c r="B10" s="105" t="s">
        <v>120</v>
      </c>
      <c r="C10" s="106"/>
      <c r="D10" s="106"/>
      <c r="E10" s="106"/>
      <c r="F10" s="106"/>
      <c r="G10" s="106"/>
      <c r="H10" s="106"/>
      <c r="I10" s="106"/>
      <c r="J10" s="106"/>
      <c r="K10" s="106"/>
      <c r="L10" s="106"/>
      <c r="M10" s="106"/>
      <c r="N10" s="107"/>
    </row>
    <row r="11" spans="1:14" ht="45" customHeight="1">
      <c r="A11" s="37" t="s">
        <v>121</v>
      </c>
      <c r="B11" s="99" t="s">
        <v>122</v>
      </c>
      <c r="C11" s="99"/>
      <c r="D11" s="99"/>
      <c r="E11" s="99"/>
      <c r="F11" s="99"/>
      <c r="G11" s="99"/>
      <c r="H11" s="99"/>
      <c r="I11" s="99"/>
      <c r="J11" s="99"/>
      <c r="K11" s="99"/>
      <c r="L11" s="99"/>
      <c r="M11" s="99"/>
      <c r="N11" s="99"/>
    </row>
    <row r="12" spans="1:14" ht="45" customHeight="1">
      <c r="A12" s="37" t="s">
        <v>123</v>
      </c>
      <c r="B12" s="102" t="s">
        <v>124</v>
      </c>
      <c r="C12" s="103"/>
      <c r="D12" s="103"/>
      <c r="E12" s="103"/>
      <c r="F12" s="103"/>
      <c r="G12" s="103"/>
      <c r="H12" s="103"/>
      <c r="I12" s="103"/>
      <c r="J12" s="103"/>
      <c r="K12" s="103"/>
      <c r="L12" s="103"/>
      <c r="M12" s="103"/>
      <c r="N12" s="104"/>
    </row>
    <row r="13" spans="1:14" ht="45" customHeight="1">
      <c r="A13" s="37" t="s">
        <v>125</v>
      </c>
      <c r="B13" s="91" t="s">
        <v>126</v>
      </c>
      <c r="C13" s="92"/>
      <c r="D13" s="92"/>
      <c r="E13" s="92"/>
      <c r="F13" s="92"/>
      <c r="G13" s="92"/>
      <c r="H13" s="92"/>
      <c r="I13" s="92"/>
      <c r="J13" s="92"/>
      <c r="K13" s="92"/>
      <c r="L13" s="92"/>
      <c r="M13" s="92"/>
      <c r="N13" s="93"/>
    </row>
    <row r="14" spans="1:14" ht="45" customHeight="1">
      <c r="A14" s="37" t="s">
        <v>127</v>
      </c>
      <c r="B14" s="91" t="s">
        <v>128</v>
      </c>
      <c r="C14" s="92"/>
      <c r="D14" s="92"/>
      <c r="E14" s="92"/>
      <c r="F14" s="92"/>
      <c r="G14" s="92"/>
      <c r="H14" s="92"/>
      <c r="I14" s="92"/>
      <c r="J14" s="92"/>
      <c r="K14" s="92"/>
      <c r="L14" s="92"/>
      <c r="M14" s="92"/>
      <c r="N14" s="93"/>
    </row>
    <row r="15" spans="1:14" ht="63.95" customHeight="1">
      <c r="A15" s="37" t="s">
        <v>129</v>
      </c>
      <c r="B15" s="101" t="s">
        <v>130</v>
      </c>
      <c r="C15" s="101"/>
      <c r="D15" s="101"/>
      <c r="E15" s="101"/>
      <c r="F15" s="101"/>
      <c r="G15" s="101"/>
      <c r="H15" s="101"/>
      <c r="I15" s="101"/>
      <c r="J15" s="101"/>
      <c r="K15" s="101"/>
      <c r="L15" s="101"/>
      <c r="M15" s="101"/>
      <c r="N15" s="101"/>
    </row>
    <row r="16" spans="1:14" ht="45" customHeight="1">
      <c r="A16" s="37" t="s">
        <v>131</v>
      </c>
      <c r="B16" s="101" t="s">
        <v>132</v>
      </c>
      <c r="C16" s="101"/>
      <c r="D16" s="101"/>
      <c r="E16" s="101"/>
      <c r="F16" s="101"/>
      <c r="G16" s="101"/>
      <c r="H16" s="101"/>
      <c r="I16" s="101"/>
      <c r="J16" s="101"/>
      <c r="K16" s="101"/>
      <c r="L16" s="101"/>
      <c r="M16" s="101"/>
      <c r="N16" s="101"/>
    </row>
    <row r="17" spans="1:14" ht="45" customHeight="1">
      <c r="A17" s="37" t="s">
        <v>133</v>
      </c>
      <c r="B17" s="101" t="s">
        <v>134</v>
      </c>
      <c r="C17" s="101"/>
      <c r="D17" s="101"/>
      <c r="E17" s="101"/>
      <c r="F17" s="101"/>
      <c r="G17" s="101"/>
      <c r="H17" s="101"/>
      <c r="I17" s="101"/>
      <c r="J17" s="101"/>
      <c r="K17" s="101"/>
      <c r="L17" s="101"/>
      <c r="M17" s="101"/>
      <c r="N17" s="101"/>
    </row>
    <row r="18" spans="1:14" ht="45" customHeight="1">
      <c r="A18" s="37" t="s">
        <v>135</v>
      </c>
      <c r="B18" s="108" t="s">
        <v>136</v>
      </c>
      <c r="C18" s="108"/>
      <c r="D18" s="108"/>
      <c r="E18" s="108"/>
      <c r="F18" s="108"/>
      <c r="G18" s="108"/>
      <c r="H18" s="108"/>
      <c r="I18" s="108"/>
      <c r="J18" s="108"/>
      <c r="K18" s="108"/>
      <c r="L18" s="108"/>
      <c r="M18" s="108"/>
      <c r="N18" s="108"/>
    </row>
    <row r="19" spans="1:14" ht="45" customHeight="1">
      <c r="A19" s="37" t="s">
        <v>137</v>
      </c>
      <c r="B19" s="96" t="s">
        <v>138</v>
      </c>
      <c r="C19" s="97"/>
      <c r="D19" s="97"/>
      <c r="E19" s="97"/>
      <c r="F19" s="97"/>
      <c r="G19" s="97"/>
      <c r="H19" s="97"/>
      <c r="I19" s="97"/>
      <c r="J19" s="97"/>
      <c r="K19" s="97"/>
      <c r="L19" s="97"/>
      <c r="M19" s="97"/>
      <c r="N19" s="98"/>
    </row>
    <row r="20" spans="1:14" ht="45" customHeight="1">
      <c r="A20" s="37" t="s">
        <v>139</v>
      </c>
      <c r="B20" s="109" t="s">
        <v>140</v>
      </c>
      <c r="C20" s="110"/>
      <c r="D20" s="110"/>
      <c r="E20" s="110"/>
      <c r="F20" s="110"/>
      <c r="G20" s="110"/>
      <c r="H20" s="110"/>
      <c r="I20" s="110"/>
      <c r="J20" s="110"/>
      <c r="K20" s="110"/>
      <c r="L20" s="110"/>
      <c r="M20" s="110"/>
      <c r="N20" s="111"/>
    </row>
    <row r="21" spans="1:14" ht="45" customHeight="1">
      <c r="A21" s="37" t="s">
        <v>141</v>
      </c>
      <c r="B21" s="96" t="s">
        <v>142</v>
      </c>
      <c r="C21" s="97"/>
      <c r="D21" s="97"/>
      <c r="E21" s="97"/>
      <c r="F21" s="97"/>
      <c r="G21" s="97"/>
      <c r="H21" s="97"/>
      <c r="I21" s="97"/>
      <c r="J21" s="97"/>
      <c r="K21" s="97"/>
      <c r="L21" s="97"/>
      <c r="M21" s="97"/>
      <c r="N21" s="98"/>
    </row>
    <row r="22" spans="1:14" ht="45" customHeight="1">
      <c r="A22" s="37" t="s">
        <v>143</v>
      </c>
      <c r="B22" s="95" t="s">
        <v>144</v>
      </c>
      <c r="C22" s="95"/>
      <c r="D22" s="95"/>
      <c r="E22" s="95"/>
      <c r="F22" s="95"/>
      <c r="G22" s="95"/>
      <c r="H22" s="95"/>
      <c r="I22" s="95"/>
      <c r="J22" s="95"/>
      <c r="K22" s="95"/>
      <c r="L22" s="95"/>
      <c r="M22" s="95"/>
      <c r="N22" s="95"/>
    </row>
    <row r="23" spans="1:14" ht="45" customHeight="1">
      <c r="A23" s="37" t="s">
        <v>145</v>
      </c>
      <c r="B23" s="99" t="s">
        <v>146</v>
      </c>
      <c r="C23" s="99"/>
      <c r="D23" s="99"/>
      <c r="E23" s="99"/>
      <c r="F23" s="99"/>
      <c r="G23" s="99"/>
      <c r="H23" s="99"/>
      <c r="I23" s="99"/>
      <c r="J23" s="99"/>
      <c r="K23" s="99"/>
      <c r="L23" s="99"/>
      <c r="M23" s="99"/>
      <c r="N23" s="99"/>
    </row>
    <row r="24" spans="1:14" ht="45" customHeight="1">
      <c r="A24" s="37" t="s">
        <v>147</v>
      </c>
      <c r="B24" s="99" t="s">
        <v>148</v>
      </c>
      <c r="C24" s="99"/>
      <c r="D24" s="99"/>
      <c r="E24" s="99"/>
      <c r="F24" s="99"/>
      <c r="G24" s="99"/>
      <c r="H24" s="99"/>
      <c r="I24" s="99"/>
      <c r="J24" s="99"/>
      <c r="K24" s="99"/>
      <c r="L24" s="99"/>
      <c r="M24" s="99"/>
      <c r="N24" s="99"/>
    </row>
    <row r="25" spans="1:14" ht="45" customHeight="1">
      <c r="A25" s="37" t="s">
        <v>149</v>
      </c>
      <c r="B25" s="99" t="s">
        <v>150</v>
      </c>
      <c r="C25" s="99"/>
      <c r="D25" s="99"/>
      <c r="E25" s="99"/>
      <c r="F25" s="99"/>
      <c r="G25" s="99"/>
      <c r="H25" s="99"/>
      <c r="I25" s="99"/>
      <c r="J25" s="99"/>
      <c r="K25" s="99"/>
      <c r="L25" s="99"/>
      <c r="M25" s="99"/>
      <c r="N25" s="99"/>
    </row>
    <row r="26" spans="1:14" ht="45" customHeight="1">
      <c r="A26" s="37" t="s">
        <v>151</v>
      </c>
      <c r="B26" s="99" t="s">
        <v>152</v>
      </c>
      <c r="C26" s="99"/>
      <c r="D26" s="99"/>
      <c r="E26" s="99"/>
      <c r="F26" s="99"/>
      <c r="G26" s="99"/>
      <c r="H26" s="99"/>
      <c r="I26" s="99"/>
      <c r="J26" s="99"/>
      <c r="K26" s="99"/>
      <c r="L26" s="99"/>
      <c r="M26" s="99"/>
      <c r="N26" s="99"/>
    </row>
    <row r="27" spans="1:14" ht="45" customHeight="1">
      <c r="A27" s="33" t="s">
        <v>153</v>
      </c>
      <c r="B27" s="94" t="s">
        <v>154</v>
      </c>
      <c r="C27" s="94"/>
      <c r="D27" s="94"/>
      <c r="E27" s="94"/>
      <c r="F27" s="94"/>
      <c r="G27" s="94"/>
      <c r="H27" s="94"/>
      <c r="I27" s="94"/>
      <c r="J27" s="94"/>
      <c r="K27" s="94"/>
      <c r="L27" s="94"/>
      <c r="M27" s="94"/>
      <c r="N27" s="94"/>
    </row>
    <row r="28" spans="1:14" ht="45" customHeight="1">
      <c r="A28" s="33" t="s">
        <v>155</v>
      </c>
      <c r="B28" s="94" t="s">
        <v>156</v>
      </c>
      <c r="C28" s="94"/>
      <c r="D28" s="94"/>
      <c r="E28" s="94"/>
      <c r="F28" s="94"/>
      <c r="G28" s="94"/>
      <c r="H28" s="94"/>
      <c r="I28" s="94"/>
      <c r="J28" s="94"/>
      <c r="K28" s="94"/>
      <c r="L28" s="94"/>
      <c r="M28" s="94"/>
      <c r="N28" s="94"/>
    </row>
    <row r="29" spans="1:14" ht="45" customHeight="1">
      <c r="A29" s="33" t="s">
        <v>157</v>
      </c>
      <c r="B29" s="96" t="s">
        <v>158</v>
      </c>
      <c r="C29" s="97"/>
      <c r="D29" s="97"/>
      <c r="E29" s="97"/>
      <c r="F29" s="97"/>
      <c r="G29" s="97"/>
      <c r="H29" s="97"/>
      <c r="I29" s="97"/>
      <c r="J29" s="97"/>
      <c r="K29" s="97"/>
      <c r="L29" s="97"/>
      <c r="M29" s="97"/>
      <c r="N29" s="98"/>
    </row>
    <row r="30" spans="1:14" ht="45" customHeight="1">
      <c r="A30" s="33" t="s">
        <v>159</v>
      </c>
      <c r="B30" s="95" t="s">
        <v>160</v>
      </c>
      <c r="C30" s="95"/>
      <c r="D30" s="95"/>
      <c r="E30" s="95"/>
      <c r="F30" s="95"/>
      <c r="G30" s="95"/>
      <c r="H30" s="95"/>
      <c r="I30" s="95"/>
      <c r="J30" s="95"/>
      <c r="K30" s="95"/>
      <c r="L30" s="95"/>
      <c r="M30" s="95"/>
      <c r="N30" s="95"/>
    </row>
    <row r="31" spans="1:14" ht="45" customHeight="1">
      <c r="A31" s="33" t="s">
        <v>161</v>
      </c>
      <c r="B31" s="96" t="s">
        <v>162</v>
      </c>
      <c r="C31" s="97"/>
      <c r="D31" s="97"/>
      <c r="E31" s="97"/>
      <c r="F31" s="97"/>
      <c r="G31" s="97"/>
      <c r="H31" s="97"/>
      <c r="I31" s="97"/>
      <c r="J31" s="97"/>
      <c r="K31" s="97"/>
      <c r="L31" s="97"/>
      <c r="M31" s="97"/>
      <c r="N31" s="98"/>
    </row>
    <row r="32" spans="1:14" ht="45" customHeight="1">
      <c r="A32" s="33" t="s">
        <v>163</v>
      </c>
      <c r="B32" s="95" t="s">
        <v>164</v>
      </c>
      <c r="C32" s="95"/>
      <c r="D32" s="95"/>
      <c r="E32" s="95"/>
      <c r="F32" s="95"/>
      <c r="G32" s="95"/>
      <c r="H32" s="95"/>
      <c r="I32" s="95"/>
      <c r="J32" s="95"/>
      <c r="K32" s="95"/>
      <c r="L32" s="95"/>
      <c r="M32" s="95"/>
      <c r="N32" s="95"/>
    </row>
    <row r="33" spans="1:14" ht="45" customHeight="1">
      <c r="A33" s="33" t="s">
        <v>165</v>
      </c>
      <c r="B33" s="95" t="s">
        <v>166</v>
      </c>
      <c r="C33" s="95"/>
      <c r="D33" s="95"/>
      <c r="E33" s="95"/>
      <c r="F33" s="95"/>
      <c r="G33" s="95"/>
      <c r="H33" s="95"/>
      <c r="I33" s="95"/>
      <c r="J33" s="95"/>
      <c r="K33" s="95"/>
      <c r="L33" s="95"/>
      <c r="M33" s="95"/>
      <c r="N33" s="95"/>
    </row>
    <row r="34" spans="1:14" ht="45" customHeight="1">
      <c r="A34" s="33" t="s">
        <v>167</v>
      </c>
      <c r="B34" s="99" t="s">
        <v>168</v>
      </c>
      <c r="C34" s="99"/>
      <c r="D34" s="99"/>
      <c r="E34" s="99"/>
      <c r="F34" s="99"/>
      <c r="G34" s="99"/>
      <c r="H34" s="99"/>
      <c r="I34" s="99"/>
      <c r="J34" s="99"/>
      <c r="K34" s="99"/>
      <c r="L34" s="99"/>
      <c r="M34" s="99"/>
      <c r="N34" s="99"/>
    </row>
    <row r="35" spans="1:14" ht="72.95" customHeight="1">
      <c r="A35" s="40" t="s">
        <v>169</v>
      </c>
      <c r="B35" s="91" t="s">
        <v>170</v>
      </c>
      <c r="C35" s="92"/>
      <c r="D35" s="92"/>
      <c r="E35" s="92"/>
      <c r="F35" s="92"/>
      <c r="G35" s="92"/>
      <c r="H35" s="92"/>
      <c r="I35" s="92"/>
      <c r="J35" s="92"/>
      <c r="K35" s="92"/>
      <c r="L35" s="92"/>
      <c r="M35" s="92"/>
      <c r="N35" s="93"/>
    </row>
    <row r="36" spans="1:14" ht="60" customHeight="1">
      <c r="A36" s="33" t="s">
        <v>171</v>
      </c>
      <c r="B36" s="114" t="s">
        <v>172</v>
      </c>
      <c r="C36" s="114"/>
      <c r="D36" s="114"/>
      <c r="E36" s="114"/>
      <c r="F36" s="114"/>
      <c r="G36" s="114"/>
      <c r="H36" s="114"/>
      <c r="I36" s="114"/>
      <c r="J36" s="114"/>
      <c r="K36" s="114"/>
      <c r="L36" s="114"/>
      <c r="M36" s="114"/>
      <c r="N36" s="114"/>
    </row>
    <row r="37" spans="1:14" ht="45" customHeight="1">
      <c r="A37" s="33" t="s">
        <v>173</v>
      </c>
      <c r="B37" s="113" t="s">
        <v>174</v>
      </c>
      <c r="C37" s="113"/>
      <c r="D37" s="113"/>
      <c r="E37" s="113"/>
      <c r="F37" s="113"/>
      <c r="G37" s="113"/>
      <c r="H37" s="113"/>
      <c r="I37" s="113"/>
      <c r="J37" s="113"/>
      <c r="K37" s="113"/>
      <c r="L37" s="113"/>
      <c r="M37" s="113"/>
      <c r="N37" s="113"/>
    </row>
    <row r="38" spans="1:14" ht="45" customHeight="1">
      <c r="A38" s="33" t="s">
        <v>175</v>
      </c>
      <c r="B38" s="112" t="s">
        <v>176</v>
      </c>
      <c r="C38" s="112"/>
      <c r="D38" s="112"/>
      <c r="E38" s="112"/>
      <c r="F38" s="112"/>
      <c r="G38" s="112"/>
      <c r="H38" s="112"/>
      <c r="I38" s="112"/>
      <c r="J38" s="112"/>
      <c r="K38" s="112"/>
      <c r="L38" s="112"/>
      <c r="M38" s="112"/>
      <c r="N38" s="112"/>
    </row>
    <row r="39" spans="1:14" ht="45" customHeight="1">
      <c r="A39" s="33" t="s">
        <v>177</v>
      </c>
      <c r="B39" s="112" t="s">
        <v>178</v>
      </c>
      <c r="C39" s="112"/>
      <c r="D39" s="112"/>
      <c r="E39" s="112"/>
      <c r="F39" s="112"/>
      <c r="G39" s="112"/>
      <c r="H39" s="112"/>
      <c r="I39" s="112"/>
      <c r="J39" s="112"/>
      <c r="K39" s="112"/>
      <c r="L39" s="112"/>
      <c r="M39" s="112"/>
      <c r="N39" s="112"/>
    </row>
    <row r="40" spans="1:14" ht="75" customHeight="1">
      <c r="A40" s="33" t="s">
        <v>179</v>
      </c>
      <c r="B40" s="112" t="s">
        <v>180</v>
      </c>
      <c r="C40" s="112"/>
      <c r="D40" s="112"/>
      <c r="E40" s="112"/>
      <c r="F40" s="112"/>
      <c r="G40" s="112"/>
      <c r="H40" s="112"/>
      <c r="I40" s="112"/>
      <c r="J40" s="112"/>
      <c r="K40" s="112"/>
      <c r="L40" s="112"/>
      <c r="M40" s="112"/>
      <c r="N40" s="112"/>
    </row>
    <row r="41" spans="1:14" ht="45" customHeight="1">
      <c r="A41" s="33" t="s">
        <v>181</v>
      </c>
      <c r="B41" s="113" t="s">
        <v>182</v>
      </c>
      <c r="C41" s="113"/>
      <c r="D41" s="113"/>
      <c r="E41" s="113"/>
      <c r="F41" s="113"/>
      <c r="G41" s="113"/>
      <c r="H41" s="113"/>
      <c r="I41" s="113"/>
      <c r="J41" s="113"/>
      <c r="K41" s="113"/>
      <c r="L41" s="113"/>
      <c r="M41" s="113"/>
      <c r="N41" s="113"/>
    </row>
    <row r="42" spans="1:14" ht="45" customHeight="1">
      <c r="A42" s="33" t="s">
        <v>183</v>
      </c>
      <c r="B42" s="112" t="s">
        <v>184</v>
      </c>
      <c r="C42" s="112"/>
      <c r="D42" s="112"/>
      <c r="E42" s="112"/>
      <c r="F42" s="112"/>
      <c r="G42" s="112"/>
      <c r="H42" s="112"/>
      <c r="I42" s="112"/>
      <c r="J42" s="112"/>
      <c r="K42" s="112"/>
      <c r="L42" s="112"/>
      <c r="M42" s="112"/>
      <c r="N42" s="112"/>
    </row>
    <row r="43" spans="1:14" ht="45" customHeight="1">
      <c r="A43" s="33" t="s">
        <v>185</v>
      </c>
      <c r="B43" s="112" t="s">
        <v>186</v>
      </c>
      <c r="C43" s="112"/>
      <c r="D43" s="112"/>
      <c r="E43" s="112"/>
      <c r="F43" s="112"/>
      <c r="G43" s="112"/>
      <c r="H43" s="112"/>
      <c r="I43" s="112"/>
      <c r="J43" s="112"/>
      <c r="K43" s="112"/>
      <c r="L43" s="112"/>
      <c r="M43" s="112"/>
      <c r="N43" s="112"/>
    </row>
  </sheetData>
  <mergeCells count="43">
    <mergeCell ref="B19:N19"/>
    <mergeCell ref="B20:N20"/>
    <mergeCell ref="B21:N21"/>
    <mergeCell ref="B43:N43"/>
    <mergeCell ref="B38:N38"/>
    <mergeCell ref="B39:N39"/>
    <mergeCell ref="B40:N40"/>
    <mergeCell ref="B41:N41"/>
    <mergeCell ref="B42:N42"/>
    <mergeCell ref="B23:N23"/>
    <mergeCell ref="B24:N24"/>
    <mergeCell ref="B25:N25"/>
    <mergeCell ref="B26:N26"/>
    <mergeCell ref="B22:N22"/>
    <mergeCell ref="B36:N36"/>
    <mergeCell ref="B37:N37"/>
    <mergeCell ref="B16:N16"/>
    <mergeCell ref="B17:N17"/>
    <mergeCell ref="B18:N18"/>
    <mergeCell ref="B12:N12"/>
    <mergeCell ref="B13:N13"/>
    <mergeCell ref="B1:N1"/>
    <mergeCell ref="B4:N4"/>
    <mergeCell ref="B5:N5"/>
    <mergeCell ref="B11:N11"/>
    <mergeCell ref="B15:N15"/>
    <mergeCell ref="B6:N6"/>
    <mergeCell ref="B7:N7"/>
    <mergeCell ref="B8:N8"/>
    <mergeCell ref="B9:N9"/>
    <mergeCell ref="B10:N10"/>
    <mergeCell ref="B3:N3"/>
    <mergeCell ref="B2:N2"/>
    <mergeCell ref="B14:N14"/>
    <mergeCell ref="B35:N35"/>
    <mergeCell ref="B27:N27"/>
    <mergeCell ref="B28:N28"/>
    <mergeCell ref="B30:N30"/>
    <mergeCell ref="B31:N31"/>
    <mergeCell ref="B29:N29"/>
    <mergeCell ref="B32:N32"/>
    <mergeCell ref="B33:N33"/>
    <mergeCell ref="B34:N34"/>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88265-6090-46C4-B323-3832A770A08E}">
  <dimension ref="A1:A35"/>
  <sheetViews>
    <sheetView topLeftCell="A4" zoomScale="70" zoomScaleNormal="70" workbookViewId="0">
      <selection activeCell="F3" sqref="F3"/>
    </sheetView>
  </sheetViews>
  <sheetFormatPr defaultColWidth="8.85546875" defaultRowHeight="15"/>
  <cols>
    <col min="1" max="1" width="123.85546875" customWidth="1"/>
  </cols>
  <sheetData>
    <row r="1" spans="1:1" ht="15.95">
      <c r="A1" s="73" t="s">
        <v>187</v>
      </c>
    </row>
    <row r="2" spans="1:1">
      <c r="A2" s="72" t="s">
        <v>188</v>
      </c>
    </row>
    <row r="3" spans="1:1" ht="366.75" customHeight="1">
      <c r="A3" s="71" t="s">
        <v>189</v>
      </c>
    </row>
    <row r="4" spans="1:1">
      <c r="A4" s="72" t="s">
        <v>190</v>
      </c>
    </row>
    <row r="5" spans="1:1" ht="174.95" customHeight="1">
      <c r="A5" s="71"/>
    </row>
    <row r="6" spans="1:1">
      <c r="A6" s="72" t="s">
        <v>191</v>
      </c>
    </row>
    <row r="7" spans="1:1">
      <c r="A7" s="115"/>
    </row>
    <row r="8" spans="1:1">
      <c r="A8" s="116"/>
    </row>
    <row r="9" spans="1:1">
      <c r="A9" s="116"/>
    </row>
    <row r="10" spans="1:1">
      <c r="A10" s="116"/>
    </row>
    <row r="11" spans="1:1">
      <c r="A11" s="116"/>
    </row>
    <row r="12" spans="1:1">
      <c r="A12" s="116"/>
    </row>
    <row r="13" spans="1:1">
      <c r="A13" s="116"/>
    </row>
    <row r="14" spans="1:1">
      <c r="A14" s="116"/>
    </row>
    <row r="15" spans="1:1">
      <c r="A15" s="116"/>
    </row>
    <row r="16" spans="1:1">
      <c r="A16" s="116"/>
    </row>
    <row r="17" spans="1:1">
      <c r="A17" s="116"/>
    </row>
    <row r="18" spans="1:1">
      <c r="A18" s="116"/>
    </row>
    <row r="19" spans="1:1">
      <c r="A19" s="116"/>
    </row>
    <row r="20" spans="1:1">
      <c r="A20" s="116"/>
    </row>
    <row r="21" spans="1:1">
      <c r="A21" s="116"/>
    </row>
    <row r="22" spans="1:1">
      <c r="A22" s="116"/>
    </row>
    <row r="23" spans="1:1">
      <c r="A23" s="70"/>
    </row>
    <row r="24" spans="1:1">
      <c r="A24" s="70"/>
    </row>
    <row r="25" spans="1:1">
      <c r="A25" s="70"/>
    </row>
    <row r="26" spans="1:1">
      <c r="A26" s="70"/>
    </row>
    <row r="27" spans="1:1">
      <c r="A27" s="70"/>
    </row>
    <row r="28" spans="1:1">
      <c r="A28" s="70"/>
    </row>
    <row r="29" spans="1:1">
      <c r="A29" s="70"/>
    </row>
    <row r="30" spans="1:1">
      <c r="A30" s="70"/>
    </row>
    <row r="31" spans="1:1">
      <c r="A31" s="70"/>
    </row>
    <row r="32" spans="1:1">
      <c r="A32" s="69"/>
    </row>
    <row r="33" spans="1:1">
      <c r="A33" s="69"/>
    </row>
    <row r="34" spans="1:1">
      <c r="A34" s="69"/>
    </row>
    <row r="35" spans="1:1">
      <c r="A35" s="69"/>
    </row>
  </sheetData>
  <mergeCells count="1">
    <mergeCell ref="A7:A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5D59-5B3C-46FD-A06C-33772ED18E2A}">
  <dimension ref="A1:E56"/>
  <sheetViews>
    <sheetView topLeftCell="B14" zoomScale="60" zoomScaleNormal="60" workbookViewId="0">
      <selection activeCell="C68" sqref="C68"/>
    </sheetView>
  </sheetViews>
  <sheetFormatPr defaultColWidth="8.85546875" defaultRowHeight="15"/>
  <cols>
    <col min="1" max="1" width="22.42578125" customWidth="1"/>
    <col min="2" max="2" width="31.42578125" customWidth="1"/>
    <col min="3" max="3" width="15.7109375" customWidth="1"/>
    <col min="4" max="4" width="15" customWidth="1"/>
  </cols>
  <sheetData>
    <row r="1" spans="1:4" ht="33.950000000000003">
      <c r="A1" s="14" t="s">
        <v>3</v>
      </c>
      <c r="B1" s="59">
        <v>44197</v>
      </c>
      <c r="C1" s="59">
        <v>44228</v>
      </c>
      <c r="D1" s="59">
        <v>44256</v>
      </c>
    </row>
    <row r="2" spans="1:4" ht="48">
      <c r="A2" s="15" t="s">
        <v>4</v>
      </c>
      <c r="B2" s="27">
        <f>SUM(B3:B4)</f>
        <v>11</v>
      </c>
      <c r="C2" s="27">
        <f t="shared" ref="C2:D2" si="0">SUM(C3:C4)</f>
        <v>10</v>
      </c>
      <c r="D2" s="27">
        <f t="shared" si="0"/>
        <v>26</v>
      </c>
    </row>
    <row r="3" spans="1:4" ht="48">
      <c r="A3" s="16" t="s">
        <v>5</v>
      </c>
      <c r="B3" s="26">
        <v>2</v>
      </c>
      <c r="C3" s="26">
        <v>9</v>
      </c>
      <c r="D3" s="26">
        <v>17</v>
      </c>
    </row>
    <row r="4" spans="1:4" ht="48">
      <c r="A4" s="16" t="s">
        <v>6</v>
      </c>
      <c r="B4" s="26">
        <v>9</v>
      </c>
      <c r="C4" s="26">
        <v>1</v>
      </c>
      <c r="D4" s="26">
        <v>9</v>
      </c>
    </row>
    <row r="33" spans="2:5" ht="15.95">
      <c r="B33" s="18" t="s">
        <v>9</v>
      </c>
      <c r="C33" s="11">
        <v>12</v>
      </c>
    </row>
    <row r="34" spans="2:5" ht="15.95">
      <c r="B34" s="19" t="s">
        <v>10</v>
      </c>
      <c r="C34" s="11">
        <v>1</v>
      </c>
    </row>
    <row r="35" spans="2:5" ht="15.95">
      <c r="B35" s="19" t="s">
        <v>11</v>
      </c>
      <c r="C35" s="48">
        <v>1</v>
      </c>
    </row>
    <row r="36" spans="2:5" ht="15.95">
      <c r="B36" s="18" t="s">
        <v>12</v>
      </c>
      <c r="C36" s="11">
        <v>1</v>
      </c>
    </row>
    <row r="37" spans="2:5" ht="15.95">
      <c r="B37" s="19" t="s">
        <v>13</v>
      </c>
      <c r="C37" s="49" t="s">
        <v>14</v>
      </c>
    </row>
    <row r="38" spans="2:5" ht="15.95">
      <c r="B38" s="36" t="s">
        <v>15</v>
      </c>
      <c r="C38" s="49" t="s">
        <v>14</v>
      </c>
    </row>
    <row r="39" spans="2:5" ht="48">
      <c r="B39" s="15" t="s">
        <v>16</v>
      </c>
      <c r="C39" s="27">
        <v>14</v>
      </c>
    </row>
    <row r="40" spans="2:5" ht="48">
      <c r="B40" s="15" t="s">
        <v>17</v>
      </c>
      <c r="C40" s="27">
        <v>34</v>
      </c>
    </row>
    <row r="41" spans="2:5" ht="32.1">
      <c r="B41" s="15" t="s">
        <v>18</v>
      </c>
      <c r="C41" s="27">
        <v>34</v>
      </c>
    </row>
    <row r="48" spans="2:5">
      <c r="C48" s="60">
        <v>44197</v>
      </c>
      <c r="D48" s="60">
        <v>44228</v>
      </c>
      <c r="E48" s="60">
        <v>44256</v>
      </c>
    </row>
    <row r="49" spans="2:5" ht="15.95">
      <c r="B49" s="23" t="s">
        <v>69</v>
      </c>
      <c r="C49" s="5">
        <v>1</v>
      </c>
      <c r="D49" s="5">
        <v>1</v>
      </c>
      <c r="E49" s="7">
        <v>2</v>
      </c>
    </row>
    <row r="50" spans="2:5" ht="15.95">
      <c r="B50" s="23" t="s">
        <v>71</v>
      </c>
      <c r="C50" s="5">
        <v>4</v>
      </c>
      <c r="D50" s="5">
        <v>2</v>
      </c>
      <c r="E50" s="7">
        <v>2</v>
      </c>
    </row>
    <row r="51" spans="2:5" ht="15.95">
      <c r="B51" s="23" t="s">
        <v>72</v>
      </c>
      <c r="C51" s="5">
        <v>0</v>
      </c>
      <c r="D51" s="5">
        <v>0</v>
      </c>
      <c r="E51" s="7">
        <v>0</v>
      </c>
    </row>
    <row r="52" spans="2:5" ht="15.95">
      <c r="B52" s="23" t="s">
        <v>73</v>
      </c>
      <c r="C52" s="5">
        <v>1</v>
      </c>
      <c r="D52" s="5">
        <v>0</v>
      </c>
      <c r="E52" s="7">
        <v>0</v>
      </c>
    </row>
    <row r="53" spans="2:5" ht="15.95">
      <c r="B53" s="23" t="s">
        <v>74</v>
      </c>
      <c r="C53" s="5">
        <v>0</v>
      </c>
      <c r="D53" s="5">
        <v>0</v>
      </c>
      <c r="E53" s="7">
        <v>0</v>
      </c>
    </row>
    <row r="54" spans="2:5" ht="15.95">
      <c r="B54" s="23" t="s">
        <v>75</v>
      </c>
      <c r="C54" s="5">
        <v>1</v>
      </c>
      <c r="D54" s="5">
        <v>2</v>
      </c>
      <c r="E54" s="7">
        <v>4</v>
      </c>
    </row>
    <row r="55" spans="2:5" ht="15.95">
      <c r="B55" s="23" t="s">
        <v>76</v>
      </c>
      <c r="C55" s="5">
        <v>0</v>
      </c>
      <c r="D55" s="5">
        <v>0</v>
      </c>
      <c r="E55" s="7">
        <v>0</v>
      </c>
    </row>
    <row r="56" spans="2:5" ht="15.95">
      <c r="B56" s="23" t="s">
        <v>31</v>
      </c>
      <c r="C56" s="5">
        <v>0</v>
      </c>
      <c r="D56" s="5">
        <v>1</v>
      </c>
      <c r="E56" s="7">
        <v>0</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3" ma:contentTypeDescription="Create a new document." ma:contentTypeScope="" ma:versionID="87c86d5a23223aa3d2f16d534ae28cbc">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4b04b924b9ceb26886ddf032130608f0"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A57372-A4C0-45F1-9EF3-8924F46A7C28}"/>
</file>

<file path=customXml/itemProps2.xml><?xml version="1.0" encoding="utf-8"?>
<ds:datastoreItem xmlns:ds="http://schemas.openxmlformats.org/officeDocument/2006/customXml" ds:itemID="{85F765CC-3009-4E2F-A535-D2DFA2E8C5A7}"/>
</file>

<file path=customXml/itemProps3.xml><?xml version="1.0" encoding="utf-8"?>
<ds:datastoreItem xmlns:ds="http://schemas.openxmlformats.org/officeDocument/2006/customXml" ds:itemID="{B494FF23-D590-4D40-8ADA-D0BDA093CB09}"/>
</file>

<file path=docProps/app.xml><?xml version="1.0" encoding="utf-8"?>
<Properties xmlns="http://schemas.openxmlformats.org/officeDocument/2006/extended-properties" xmlns:vt="http://schemas.openxmlformats.org/officeDocument/2006/docPropsVTypes">
  <Application>Microsoft Excel Online</Application>
  <Manager/>
  <Company>HA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Kaitlin Pelech</dc:creator>
  <cp:keywords/>
  <dc:description/>
  <cp:lastModifiedBy>Ben Recht</cp:lastModifiedBy>
  <cp:revision/>
  <dcterms:created xsi:type="dcterms:W3CDTF">2019-07-30T13:43:10Z</dcterms:created>
  <dcterms:modified xsi:type="dcterms:W3CDTF">2021-10-19T21:04:42Z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ies>
</file>