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BenRecht/Desktop/JISC performance management/Dec-2021/"/>
    </mc:Choice>
  </mc:AlternateContent>
  <xr:revisionPtr revIDLastSave="0" documentId="8_{B2DE598C-94F6-4341-AF23-D697A8F6871D}" xr6:coauthVersionLast="47" xr6:coauthVersionMax="47" xr10:uidLastSave="{00000000-0000-0000-0000-000000000000}"/>
  <bookViews>
    <workbookView xWindow="880" yWindow="500" windowWidth="27940" windowHeight="16980" xr2:uid="{00000000-000D-0000-FFFF-FFFF00000000}"/>
  </bookViews>
  <sheets>
    <sheet name="Monthly Report" sheetId="2" r:id="rId1"/>
    <sheet name="Sheet3" sheetId="7" state="hidden" r:id="rId2"/>
    <sheet name="Narrative" sheetId="5" r:id="rId3"/>
    <sheet name="Definition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5" i="2" l="1"/>
  <c r="K74" i="2" l="1"/>
  <c r="L74" i="2"/>
  <c r="C85" i="2" l="1"/>
  <c r="D85" i="2"/>
  <c r="E85" i="2"/>
  <c r="F85" i="2"/>
  <c r="G85" i="2"/>
  <c r="H85" i="2"/>
  <c r="I85" i="2"/>
  <c r="J85" i="2"/>
  <c r="K85" i="2"/>
  <c r="L85" i="2"/>
  <c r="N18" i="2" l="1"/>
  <c r="N106" i="2" l="1"/>
  <c r="J74" i="2"/>
  <c r="C74" i="2"/>
  <c r="D74" i="2"/>
  <c r="E74" i="2"/>
  <c r="F74" i="2"/>
  <c r="G74" i="2"/>
  <c r="H74" i="2"/>
  <c r="I74" i="2"/>
  <c r="H6" i="2" l="1"/>
  <c r="N91" i="2" l="1"/>
  <c r="N92" i="2"/>
  <c r="N93" i="2"/>
  <c r="N94" i="2"/>
  <c r="N95" i="2"/>
  <c r="N96" i="2"/>
  <c r="N97" i="2"/>
  <c r="N98" i="2"/>
  <c r="N99" i="2"/>
  <c r="N100" i="2"/>
  <c r="N101" i="2"/>
  <c r="N89" i="2"/>
  <c r="N87" i="2" l="1"/>
  <c r="R87" i="2" s="1"/>
  <c r="P86" i="2" l="1"/>
  <c r="O99" i="2"/>
  <c r="E6" i="2"/>
  <c r="B85" i="2" l="1"/>
  <c r="N17" i="2" l="1"/>
  <c r="N73" i="2" l="1"/>
  <c r="N72" i="2"/>
  <c r="N71" i="2"/>
  <c r="N70" i="2"/>
  <c r="C69" i="2"/>
  <c r="B69" i="2"/>
  <c r="N69" i="2" l="1"/>
  <c r="N76" i="2"/>
  <c r="C59" i="2" l="1"/>
  <c r="C51" i="2"/>
  <c r="C43" i="2"/>
  <c r="C42" i="2" l="1"/>
  <c r="N111" i="2"/>
  <c r="N112" i="2"/>
  <c r="N113" i="2"/>
  <c r="N110" i="2"/>
  <c r="N107" i="2"/>
  <c r="N108" i="2"/>
  <c r="N105" i="2"/>
  <c r="N80" i="2"/>
  <c r="N81" i="2"/>
  <c r="N82" i="2"/>
  <c r="N83" i="2"/>
  <c r="N84" i="2"/>
  <c r="N86" i="2"/>
  <c r="N88" i="2"/>
  <c r="N90" i="2"/>
  <c r="N79" i="2"/>
  <c r="N75" i="2"/>
  <c r="N44" i="2"/>
  <c r="N45" i="2"/>
  <c r="N46" i="2"/>
  <c r="N47" i="2"/>
  <c r="N48" i="2"/>
  <c r="N49" i="2"/>
  <c r="N50" i="2"/>
  <c r="N52" i="2"/>
  <c r="N53" i="2"/>
  <c r="N54" i="2"/>
  <c r="N55" i="2"/>
  <c r="N56" i="2"/>
  <c r="N57" i="2"/>
  <c r="N58" i="2"/>
  <c r="N60" i="2"/>
  <c r="N61" i="2"/>
  <c r="N62" i="2"/>
  <c r="N63" i="2"/>
  <c r="N64" i="2"/>
  <c r="N65" i="2"/>
  <c r="N66" i="2"/>
  <c r="N35" i="2"/>
  <c r="N36" i="2"/>
  <c r="N37" i="2"/>
  <c r="N38" i="2"/>
  <c r="N39" i="2"/>
  <c r="N34" i="2"/>
  <c r="N28" i="2"/>
  <c r="N29" i="2"/>
  <c r="N30" i="2"/>
  <c r="N31" i="2"/>
  <c r="N32" i="2"/>
  <c r="N27" i="2"/>
  <c r="N24" i="2"/>
  <c r="N25" i="2"/>
  <c r="N23" i="2"/>
  <c r="N12" i="2"/>
  <c r="N13" i="2"/>
  <c r="N14" i="2"/>
  <c r="N15" i="2"/>
  <c r="N16" i="2"/>
  <c r="N19" i="2"/>
  <c r="N11" i="2"/>
  <c r="N7" i="2"/>
  <c r="N8" i="2"/>
  <c r="N9" i="2"/>
  <c r="C6" i="2"/>
  <c r="D6" i="2"/>
  <c r="F6" i="2"/>
  <c r="G6" i="2"/>
  <c r="I6" i="2"/>
  <c r="J6" i="2"/>
  <c r="K6" i="2"/>
  <c r="L6" i="2"/>
  <c r="M6" i="2"/>
  <c r="B74" i="2"/>
  <c r="N74" i="2" s="1"/>
  <c r="B59" i="2"/>
  <c r="N59" i="2" s="1"/>
  <c r="B51" i="2"/>
  <c r="N51" i="2" s="1"/>
  <c r="B43" i="2"/>
  <c r="N43" i="2" s="1"/>
  <c r="P6" i="2" l="1"/>
  <c r="N85" i="2"/>
  <c r="B42" i="2"/>
  <c r="N42" i="2" s="1"/>
  <c r="B6" i="2"/>
  <c r="N6" i="2" s="1"/>
</calcChain>
</file>

<file path=xl/sharedStrings.xml><?xml version="1.0" encoding="utf-8"?>
<sst xmlns="http://schemas.openxmlformats.org/spreadsheetml/2006/main" count="273" uniqueCount="199">
  <si>
    <t xml:space="preserve">Other detail: </t>
  </si>
  <si>
    <t>Other</t>
  </si>
  <si>
    <t>Contact Tracking</t>
  </si>
  <si>
    <t>Youth Coming Through the JISC</t>
  </si>
  <si>
    <t>School/education</t>
  </si>
  <si>
    <t>Employment</t>
  </si>
  <si>
    <t>Job Training</t>
  </si>
  <si>
    <t>Mental Health</t>
  </si>
  <si>
    <t>Substance Use Disorder Treatment</t>
  </si>
  <si>
    <t>Mentoring</t>
  </si>
  <si>
    <t>Recreational</t>
  </si>
  <si>
    <t>Needs Assessments and Service Plans for Diverted Youth</t>
  </si>
  <si>
    <r>
      <t xml:space="preserve">Activity type for individuals </t>
    </r>
    <r>
      <rPr>
        <b/>
        <sz val="11"/>
        <color theme="1"/>
        <rFont val="Calibri"/>
        <family val="2"/>
        <scheme val="minor"/>
      </rPr>
      <t>successfully</t>
    </r>
    <r>
      <rPr>
        <sz val="11"/>
        <color theme="1"/>
        <rFont val="Calibri"/>
        <family val="2"/>
        <scheme val="minor"/>
      </rPr>
      <t xml:space="preserve"> reached:</t>
    </r>
  </si>
  <si>
    <r>
      <t xml:space="preserve">Total # of youth diverted during month </t>
    </r>
    <r>
      <rPr>
        <i/>
        <sz val="11"/>
        <color rgb="FF0070C0"/>
        <rFont val="Calibri"/>
        <family val="2"/>
        <scheme val="minor"/>
      </rPr>
      <t>(autocalculation)</t>
    </r>
  </si>
  <si>
    <t>Total # of youth who received limited legal representation/diversion advocacy during month</t>
  </si>
  <si>
    <t>Assessments</t>
  </si>
  <si>
    <t>Service Plans</t>
  </si>
  <si>
    <t># of new needs assessments completed</t>
  </si>
  <si>
    <t># of updated needs assessments completed</t>
  </si>
  <si>
    <t>Youth referred for diversion during on-site hours</t>
  </si>
  <si>
    <t>Youth referred for diversion during off hours</t>
  </si>
  <si>
    <t>Total # Community Walk In Referrals</t>
  </si>
  <si>
    <t>Demographics</t>
  </si>
  <si>
    <t>Race</t>
  </si>
  <si>
    <t>Age</t>
  </si>
  <si>
    <t>Male</t>
  </si>
  <si>
    <t>Female</t>
  </si>
  <si>
    <t>African American/Black</t>
  </si>
  <si>
    <t>Hispanic/Latinx</t>
  </si>
  <si>
    <t>White</t>
  </si>
  <si>
    <t>Asian</t>
  </si>
  <si>
    <t>Native American/Pacific Islander</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</si>
  <si>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</si>
  <si>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</si>
  <si>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</si>
  <si>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</si>
  <si>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</si>
  <si>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</si>
  <si>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</si>
  <si>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</si>
  <si>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t>Individual Meeting</t>
  </si>
  <si>
    <t>Referral/Linkage Accompaniment</t>
  </si>
  <si>
    <t>Group Activity</t>
  </si>
  <si>
    <t>Family Engagement</t>
  </si>
  <si>
    <t xml:space="preserve"> Other</t>
  </si>
  <si>
    <t>Successful attempts</t>
  </si>
  <si>
    <t xml:space="preserve">      &lt;30 days</t>
  </si>
  <si>
    <t xml:space="preserve">     30-59 days</t>
  </si>
  <si>
    <t xml:space="preserve">     60-89 days</t>
  </si>
  <si>
    <t xml:space="preserve">     90-119 days</t>
  </si>
  <si>
    <t xml:space="preserve">     120- 149 days</t>
  </si>
  <si>
    <t xml:space="preserve">     150-179 days</t>
  </si>
  <si>
    <t xml:space="preserve">     180+ days</t>
  </si>
  <si>
    <t>Definitions</t>
  </si>
  <si>
    <t>Off hours refer to the times when LCLC staff is not present at the JISC</t>
  </si>
  <si>
    <t>A7</t>
  </si>
  <si>
    <t>A8</t>
  </si>
  <si>
    <t>Group activity refers to things that may have taken part in a group such as adventure therapy activities, circles, etc</t>
  </si>
  <si>
    <t>Family engagement is any contact with family members to discuss the youth, their goals, progress, etc</t>
  </si>
  <si>
    <t>Anything that does not fit into the other categories can fall under other - please describe what the other activity is though</t>
  </si>
  <si>
    <t>Row</t>
  </si>
  <si>
    <r>
      <t xml:space="preserve">Successful Completion </t>
    </r>
    <r>
      <rPr>
        <i/>
        <sz val="11"/>
        <color theme="1"/>
        <rFont val="Calibri"/>
        <family val="2"/>
        <scheme val="minor"/>
      </rPr>
      <t>(autocalculation)</t>
    </r>
  </si>
  <si>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</si>
  <si>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</si>
  <si>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Average caseload size (per case manager)</t>
  </si>
  <si>
    <r>
      <t xml:space="preserve">Total Number of Linkages Made During Month </t>
    </r>
    <r>
      <rPr>
        <i/>
        <sz val="12"/>
        <color theme="1"/>
        <rFont val="Calibri"/>
        <family val="2"/>
        <scheme val="minor"/>
      </rPr>
      <t>(autocalculation)</t>
    </r>
  </si>
  <si>
    <t>A79</t>
  </si>
  <si>
    <t>A80</t>
  </si>
  <si>
    <t>A81</t>
  </si>
  <si>
    <t>A82</t>
  </si>
  <si>
    <t>A83</t>
  </si>
  <si>
    <r>
      <t xml:space="preserve">Total </t>
    </r>
    <r>
      <rPr>
        <b/>
        <i/>
        <sz val="11"/>
        <color theme="1"/>
        <rFont val="Calibri"/>
        <family val="2"/>
        <scheme val="minor"/>
      </rPr>
      <t>(autocalculation)</t>
    </r>
  </si>
  <si>
    <t>A86</t>
  </si>
  <si>
    <t>A92</t>
  </si>
  <si>
    <t>BUILD</t>
  </si>
  <si>
    <t>A14</t>
  </si>
  <si>
    <t>A15</t>
  </si>
  <si>
    <t>A17</t>
  </si>
  <si>
    <t>A18</t>
  </si>
  <si>
    <t>A19</t>
  </si>
  <si>
    <t>BUILD is serving the young people from the community area of Austin</t>
  </si>
  <si>
    <t>LCLC</t>
  </si>
  <si>
    <t>ALSO</t>
  </si>
  <si>
    <t>New Life Centers</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</si>
  <si>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</si>
  <si>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t>Diverted Youth Receiving Case Management Services</t>
  </si>
  <si>
    <t>Back of the Yards - Provider TBD</t>
  </si>
  <si>
    <t># of new needs assessments past due</t>
  </si>
  <si>
    <t># of updated needs assessments past due</t>
  </si>
  <si>
    <t>Total # of client engagement letters signed</t>
  </si>
  <si>
    <t># of new service plans past due</t>
  </si>
  <si>
    <t># of updated service plans past due</t>
  </si>
  <si>
    <r>
      <t xml:space="preserve">Total # of case management contacts made in reporting period </t>
    </r>
    <r>
      <rPr>
        <i/>
        <sz val="11"/>
        <color theme="1"/>
        <rFont val="Calibri"/>
        <family val="2"/>
        <scheme val="minor"/>
      </rPr>
      <t>(autocalculation)</t>
    </r>
  </si>
  <si>
    <t>JISC Monthly Report - 2021</t>
  </si>
  <si>
    <t>Sex</t>
  </si>
  <si>
    <t>Phone call</t>
  </si>
  <si>
    <t>Letters</t>
  </si>
  <si>
    <t>House Visits</t>
  </si>
  <si>
    <t>Appointment Kept</t>
  </si>
  <si>
    <t># of new service plans completed</t>
  </si>
  <si>
    <t># of updated service plans completed</t>
  </si>
  <si>
    <t>A11</t>
  </si>
  <si>
    <t>A12</t>
  </si>
  <si>
    <t>A13</t>
  </si>
  <si>
    <t>When LCLC staff are present, youth may consent to receiving limited legal representation/diversion advocacy while at the JISC.</t>
  </si>
  <si>
    <t>A43</t>
  </si>
  <si>
    <t>A51</t>
  </si>
  <si>
    <t>A59</t>
  </si>
  <si>
    <t>A69</t>
  </si>
  <si>
    <t>A70-A73</t>
  </si>
  <si>
    <t>Unsuccessful attempts</t>
  </si>
  <si>
    <t>A74</t>
  </si>
  <si>
    <t>Case management contacts are contacts made after the initial successful contact attempt. (Ex. 10th try was when they finally made contact with young person. Contact try 11 and onward are considered case management contact).</t>
  </si>
  <si>
    <t>A77</t>
  </si>
  <si>
    <t>A87, 89, 91, 93, 95, 97, 99, 101</t>
  </si>
  <si>
    <t>A105</t>
  </si>
  <si>
    <t>A106</t>
  </si>
  <si>
    <t>A107</t>
  </si>
  <si>
    <t>A108</t>
  </si>
  <si>
    <t xml:space="preserve">Of the young people whose 30 day period for the assessment has passed, how many were not completed </t>
  </si>
  <si>
    <t>A110</t>
  </si>
  <si>
    <t>A111</t>
  </si>
  <si>
    <t>A112</t>
  </si>
  <si>
    <t>A113</t>
  </si>
  <si>
    <t>Of the young people whose needs assesments needed to be updated that month (it has been 90 days since their first needs assessment), how many were not completed</t>
  </si>
  <si>
    <t xml:space="preserve">Of the young people whose 30 day period for the service plan has passed, how many were not completed </t>
  </si>
  <si>
    <t xml:space="preserve">This is the number of updated service plans that were completed during the month. Case managers are required to update the service plans every 90 days. </t>
  </si>
  <si>
    <t>Intersex</t>
  </si>
  <si>
    <r>
      <t xml:space="preserve">Total # of pre-engagement attempts </t>
    </r>
    <r>
      <rPr>
        <i/>
        <sz val="11"/>
        <color theme="1"/>
        <rFont val="Calibri"/>
        <family val="2"/>
        <scheme val="minor"/>
      </rPr>
      <t>(autocalculation)</t>
    </r>
  </si>
  <si>
    <t>Referral/accompaniment refers to when the case manager takes the youth to a referral appointment, guides them through the process of it (ex. SUD treatment)</t>
  </si>
  <si>
    <t>A88</t>
  </si>
  <si>
    <t>A96</t>
  </si>
  <si>
    <t>A90</t>
  </si>
  <si>
    <t>A94</t>
  </si>
  <si>
    <t>Substance Use Disorder Treatment referrals include referrals for any level of care for substance use disrder treatment</t>
  </si>
  <si>
    <t>A98</t>
  </si>
  <si>
    <t>A100</t>
  </si>
  <si>
    <t xml:space="preserve">This is the number of updated needs assessments that were completed during the month. Case managers are required to update the needs assessment every 90 days. </t>
  </si>
  <si>
    <t>Of the young people whose service plans needed to be updated that month (it has been 90 days since their  service plan), how many were not completed</t>
  </si>
  <si>
    <t>On-site hours refers to the hours that LCLC staff (attorney and case manager) are both present at the JISC (currently M-F, 2-10PM but subject to change based on high traffic times)</t>
  </si>
  <si>
    <t>New Life Centers is serving young people from the community area of Little Village/South Lawndale</t>
  </si>
  <si>
    <t>Client engagement letters are signed by youth that consent to receiving limited legal representation/diversion advocacy from LCLC while at the JISC.</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</si>
  <si>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</si>
  <si>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</si>
  <si>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Number of youth on a case manager's caseload averaged across all community based case managers</t>
  </si>
  <si>
    <t>An individual meeting can be in-person, over the phone, via video chat, etc. but is one on one engagement with the youth</t>
  </si>
  <si>
    <t>School/education linkagesbmeans getting juvenile enrolled back in school, extra tutoring, GED programs, school advocacy, etc</t>
  </si>
  <si>
    <t xml:space="preserve">Employment represents getting juvenile connected to a paid employment opportunity </t>
  </si>
  <si>
    <t>Mental health is any referral to a mental health provider</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</si>
  <si>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</si>
  <si>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Anything that does not fit into the other categories can fall under other - please describe what the linkage is</t>
  </si>
  <si>
    <t>Mentoring referrals include referrals to mentoring programs such as after school programs, group mentoring, or individual mentoring</t>
  </si>
  <si>
    <t xml:space="preserve">Job training is a referral to a vocational training program, help with applying for jobs, creating a resume, writing a cover letter etc. </t>
  </si>
  <si>
    <t>ALSO is serving young people from the community areas of Humboldt Park.</t>
  </si>
  <si>
    <t>Diverted youth within contracted service areas referred to case management services</t>
  </si>
  <si>
    <t xml:space="preserve">This includes youth who are diverted, but outside of the JISC service districts covered by the service providers listed. Referrals are made for those youth; however, their outcomes are not captured in this report. </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</si>
  <si>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</si>
  <si>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</si>
  <si>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</si>
  <si>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</si>
  <si>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</si>
  <si>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</si>
  <si>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</si>
  <si>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Target Area Development</t>
  </si>
  <si>
    <t xml:space="preserve">Target Area Development is serving young people from the community areas of Auburn-Gresham, Englewood, Chatham, and Foster Park. </t>
  </si>
  <si>
    <t>n/a</t>
  </si>
  <si>
    <t>Victim Advocate</t>
  </si>
  <si>
    <t>A6</t>
  </si>
  <si>
    <t xml:space="preserve">Youth diverted during month is counting those that were referred for case management services. </t>
  </si>
  <si>
    <t>Phone</t>
  </si>
  <si>
    <t>Secretary of State, Southwest Organizing Project</t>
  </si>
  <si>
    <t>Southwest Organizing Project</t>
  </si>
  <si>
    <t>A5-A40</t>
  </si>
  <si>
    <t xml:space="preserve">The data captured in these cells reflects new clients that came through the JISC in that month. </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</si>
  <si>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</si>
  <si>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Have you experienced any challenges this month? If so, please describe:</t>
  </si>
  <si>
    <t>Please share a success story of one of your clients.</t>
  </si>
  <si>
    <t xml:space="preserve">Monthly Narrative </t>
  </si>
  <si>
    <t>A41-A113</t>
  </si>
  <si>
    <t>These rows are capturing the work being done for all clients during that month, not just new clients.</t>
  </si>
  <si>
    <t>Documents</t>
  </si>
  <si>
    <t>Additonal Comments/Notes:</t>
  </si>
  <si>
    <t>NLC</t>
  </si>
  <si>
    <t>Illinois Driver Services</t>
  </si>
  <si>
    <t>Illinois Driver Services, Court, Southwest Orgnaizing Project</t>
  </si>
  <si>
    <t>TADC</t>
  </si>
  <si>
    <t>Successful Attempts</t>
  </si>
  <si>
    <t>Unsuccessful Attempts</t>
  </si>
  <si>
    <t>Know Your Rights Trainings</t>
  </si>
  <si>
    <t>Know Your Rights, Medical Appointments, Vital Documents</t>
  </si>
  <si>
    <t>Phone, Social Media</t>
  </si>
  <si>
    <t>Outside Agency</t>
  </si>
  <si>
    <t>LCLC - Other</t>
  </si>
  <si>
    <t>nov. 2021</t>
  </si>
  <si>
    <t>Education</t>
  </si>
  <si>
    <t>SUD Treatment</t>
  </si>
  <si>
    <t>Vital Documents</t>
  </si>
  <si>
    <t>Vital Documents, Support Organizations</t>
  </si>
  <si>
    <t xml:space="preserve">ALSO: My participant expressed his gratitude for all the support he has received and shared that he is thankful.
BUILD: This month we were able to successfully discharge three of our participants who have excelled in our program. These three participants have come a long way sinced we first started working with them and have shown a lot of growth.
TARGET: We were able to link one of the youth and their family with a donation from the Chicago Bears.  The entire family was given gifts for Christmas which was extremely helpful since the mother's unemployment had ended. Each kid was given 5-8 gifts of their choice and the family was blessed with two $250 gift cards for food.  We were also able to parnter with the youth mentorship organization Back to the Basics in renting a private theater for the youth and their parents to watch the new  Spider-Man movie, which allowed them the opportunity to meet new friends and realize that they are not the only ones going through different things.
LCLC: This client has started opening up more with her case manager and has agreed to participate in therapy in order to address some difficult experiences in her past. She was difficult to get in contact with at first, but since connecting with her case manager, she has started to open up and express interest in trying new activities/programs she has never participated in before.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</si>
</sst>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sz val="10"/>
      <color theme="1"/>
      <name val="Calibri"/>
      <family val="2"/>
      <scheme val="minor"/>
    </font>
    <font>
      <sz val="11"/>
      <color rgb="FF000000"/>
      <name val="Calibri"/>
      <family val="2"/>
      <scheme val="minor"/>
    </font>
    <font>
      <b/>
      <sz val="12"/>
      <color rgb="FF000000"/>
      <name val="Calibri"/>
      <family val="2"/>
      <scheme val="minor"/>
    </font>
    <font>
      <sz val="12"/>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theme="5" tint="0.39997558519241921"/>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bottom/>
      <diagonal/>
    </border>
  </borders>
  <cellStyleXfs count="2">
    <xf numFmtId="0" fontId="0" fillId="0" borderId="0"/>
    <xf numFmtId="0" fontId="16" fillId="0" borderId="0"/>
  </cellStyleXfs>
  <cellXfs count="117">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0" fontId="0" fillId="0" borderId="2" xfId="0" applyBorder="1"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0" fillId="0" borderId="2" xfId="0"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0" fontId="0" fillId="0" borderId="2" xfId="0" applyFill="1" applyBorder="1" applyAlignment="1">
      <alignment horizontal="center"/>
    </xf>
    <xf numFmtId="1" fontId="0" fillId="0" borderId="2" xfId="0" applyNumberFormat="1" applyFill="1" applyBorder="1" applyAlignment="1">
      <alignment horizontal="center"/>
    </xf>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10" borderId="2" xfId="0" applyFill="1" applyBorder="1"/>
    <xf numFmtId="0" fontId="0" fillId="0" borderId="0" xfId="0" applyFont="1"/>
    <xf numFmtId="0" fontId="15" fillId="0" borderId="0" xfId="0" applyFont="1"/>
    <xf numFmtId="0" fontId="15" fillId="0" borderId="9" xfId="0" applyFont="1" applyBorder="1" applyAlignment="1">
      <alignment vertical="center" wrapText="1"/>
    </xf>
    <xf numFmtId="0" fontId="16" fillId="11" borderId="9" xfId="0" applyFont="1" applyFill="1" applyBorder="1" applyAlignment="1"/>
    <xf numFmtId="0" fontId="17" fillId="0" borderId="9" xfId="0" applyFont="1" applyBorder="1" applyAlignment="1">
      <alignment horizontal="center"/>
    </xf>
    <xf numFmtId="17" fontId="0" fillId="3" borderId="2" xfId="0" applyNumberFormat="1" applyFill="1" applyBorder="1"/>
    <xf numFmtId="1" fontId="0" fillId="10" borderId="2" xfId="0" applyNumberFormat="1" applyFill="1" applyBorder="1"/>
    <xf numFmtId="0" fontId="16" fillId="0" borderId="0" xfId="1"/>
    <xf numFmtId="1" fontId="0" fillId="0" borderId="0" xfId="0" applyNumberFormat="1"/>
    <xf numFmtId="0" fontId="0" fillId="4" borderId="4" xfId="0" applyFill="1" applyBorder="1" applyAlignment="1">
      <alignment horizontal="left" indent="4"/>
    </xf>
    <xf numFmtId="0" fontId="0" fillId="4" borderId="4" xfId="0" applyFill="1" applyBorder="1" applyAlignment="1">
      <alignment horizontal="left"/>
    </xf>
    <xf numFmtId="0" fontId="0" fillId="4" borderId="7" xfId="0" applyFill="1" applyBorder="1" applyAlignment="1">
      <alignment horizontal="left" indent="4"/>
    </xf>
    <xf numFmtId="0" fontId="0" fillId="12" borderId="2" xfId="0" applyFill="1" applyBorder="1" applyAlignment="1">
      <alignment wrapText="1"/>
    </xf>
    <xf numFmtId="1" fontId="0" fillId="0" borderId="11" xfId="0" applyNumberFormat="1" applyFill="1" applyBorder="1"/>
    <xf numFmtId="0" fontId="18" fillId="0" borderId="9" xfId="0" applyFont="1" applyBorder="1" applyAlignment="1">
      <alignment vertic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15" fillId="0" borderId="10" xfId="0" applyFont="1" applyBorder="1" applyAlignment="1">
      <alignment horizontal="left" vertical="center" wrapText="1"/>
    </xf>
    <xf numFmtId="0" fontId="15" fillId="0" borderId="0" xfId="0" applyFont="1" applyAlignment="1">
      <alignment horizontal="left" vertical="center"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2" xfId="0" applyBorder="1" applyAlignment="1">
      <alignment wrapText="1"/>
    </xf>
    <xf numFmtId="0" fontId="9" fillId="5" borderId="2"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4" fillId="7" borderId="2" xfId="0" applyFont="1" applyFill="1" applyBorder="1" applyAlignment="1">
      <alignment wrapText="1"/>
    </xf>
  </cellXfs>
  <cellStyles count="2">
    <cellStyle name="Normal" xfId="0" builtinId="0"/>
    <cellStyle name="Normal 2" xfId="1" xr:uid="{76DCCAD0-41BA-49BE-BF4A-12104490E756}"/>
  </cellStyles>
  <dxfs count="0"/>
  <tableStyles count="0" defaultTableStyle="TableStyleMedium2" defaultPivotStyle="PivotStyleLight16"/>
  <colors>
    <mruColors>
      <color rgb="FFB68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 of Youth Diverted by Month</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Sheet3!$A$3:$K$3</c:f>
              <c:numCache>
                <c:formatCode>mmm\-yy</c:formatCode>
                <c:ptCount val="11"/>
                <c:pt idx="0">
                  <c:v>44197</c:v>
                </c:pt>
                <c:pt idx="1">
                  <c:v>44228</c:v>
                </c:pt>
                <c:pt idx="2">
                  <c:v>44256</c:v>
                </c:pt>
                <c:pt idx="3">
                  <c:v>44287</c:v>
                </c:pt>
                <c:pt idx="4">
                  <c:v>44317</c:v>
                </c:pt>
                <c:pt idx="5">
                  <c:v>44348</c:v>
                </c:pt>
                <c:pt idx="6">
                  <c:v>44378</c:v>
                </c:pt>
                <c:pt idx="7">
                  <c:v>44409</c:v>
                </c:pt>
                <c:pt idx="8">
                  <c:v>44440</c:v>
                </c:pt>
                <c:pt idx="9">
                  <c:v>44470</c:v>
                </c:pt>
                <c:pt idx="10">
                  <c:v>44501</c:v>
                </c:pt>
              </c:numCache>
            </c:numRef>
          </c:cat>
          <c:val>
            <c:numRef>
              <c:f>Sheet3!$A$4:$K$4</c:f>
              <c:numCache>
                <c:formatCode>General</c:formatCode>
                <c:ptCount val="11"/>
                <c:pt idx="0">
                  <c:v>11</c:v>
                </c:pt>
                <c:pt idx="1">
                  <c:v>10</c:v>
                </c:pt>
                <c:pt idx="2">
                  <c:v>23</c:v>
                </c:pt>
                <c:pt idx="3">
                  <c:v>15</c:v>
                </c:pt>
                <c:pt idx="4">
                  <c:v>29</c:v>
                </c:pt>
                <c:pt idx="5">
                  <c:v>6</c:v>
                </c:pt>
                <c:pt idx="6">
                  <c:v>12</c:v>
                </c:pt>
                <c:pt idx="7">
                  <c:v>4</c:v>
                </c:pt>
                <c:pt idx="8">
                  <c:v>11</c:v>
                </c:pt>
                <c:pt idx="9">
                  <c:v>16</c:v>
                </c:pt>
                <c:pt idx="10">
                  <c:v>10</c:v>
                </c:pt>
              </c:numCache>
            </c:numRef>
          </c:val>
          <c:smooth val="0"/>
          <c:extLst>
            <c:ext xmlns:c16="http://schemas.microsoft.com/office/drawing/2014/chart" uri="{C3380CC4-5D6E-409C-BE32-E72D297353CC}">
              <c16:uniqueId val="{00000000-F104-4D33-A75C-ED1159AAB6C3}"/>
            </c:ext>
          </c:extLst>
        </c:ser>
        <c:dLbls>
          <c:showLegendKey val="0"/>
          <c:showVal val="1"/>
          <c:showCatName val="0"/>
          <c:showSerName val="0"/>
          <c:showPercent val="0"/>
          <c:showBubbleSize val="0"/>
        </c:dLbls>
        <c:marker val="1"/>
        <c:smooth val="0"/>
        <c:axId val="1479004975"/>
        <c:axId val="1668459439"/>
      </c:lineChart>
      <c:dateAx>
        <c:axId val="147900497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668459439"/>
        <c:crosses val="autoZero"/>
        <c:auto val="1"/>
        <c:lblOffset val="100"/>
        <c:baseTimeUnit val="months"/>
      </c:dateAx>
      <c:valAx>
        <c:axId val="1668459439"/>
        <c:scaling>
          <c:orientation val="minMax"/>
        </c:scaling>
        <c:delete val="1"/>
        <c:axPos val="l"/>
        <c:numFmt formatCode="General" sourceLinked="1"/>
        <c:majorTickMark val="none"/>
        <c:minorTickMark val="none"/>
        <c:tickLblPos val="nextTo"/>
        <c:crossAx val="1479004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Sheet3!$A$26</c:f>
              <c:strCache>
                <c:ptCount val="1"/>
                <c:pt idx="0">
                  <c:v>Youth referred for diversion during on-site hours</c:v>
                </c:pt>
              </c:strCache>
            </c:strRef>
          </c:tx>
          <c:spPr>
            <a:ln w="22225" cap="rnd">
              <a:solidFill>
                <a:srgbClr val="7030A0"/>
              </a:solidFill>
              <a:round/>
            </a:ln>
            <a:effectLst/>
          </c:spPr>
          <c:marker>
            <c:symbol val="diamond"/>
            <c:size val="6"/>
            <c:spPr>
              <a:solidFill>
                <a:srgbClr val="7030A0"/>
              </a:solidFill>
              <a:ln w="9525">
                <a:solidFill>
                  <a:schemeClr val="accent1"/>
                </a:solidFill>
                <a:round/>
              </a:ln>
              <a:effectLst/>
            </c:spPr>
          </c:marker>
          <c:dPt>
            <c:idx val="6"/>
            <c:marker>
              <c:symbol val="diamond"/>
              <c:size val="6"/>
              <c:spPr>
                <a:solidFill>
                  <a:srgbClr val="7030A0"/>
                </a:solidFill>
                <a:ln w="9525">
                  <a:solidFill>
                    <a:srgbClr val="7030A0"/>
                  </a:solidFill>
                  <a:round/>
                </a:ln>
                <a:effectLst/>
              </c:spPr>
            </c:marker>
            <c:bubble3D val="0"/>
            <c:extLst>
              <c:ext xmlns:c16="http://schemas.microsoft.com/office/drawing/2014/chart" uri="{C3380CC4-5D6E-409C-BE32-E72D297353CC}">
                <c16:uniqueId val="{00000003-B4D0-4F55-8721-4CC4881E79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Sheet3!$B$25:$L$25</c:f>
              <c:numCache>
                <c:formatCode>mmm\-yy</c:formatCode>
                <c:ptCount val="11"/>
                <c:pt idx="0">
                  <c:v>44197</c:v>
                </c:pt>
                <c:pt idx="1">
                  <c:v>44228</c:v>
                </c:pt>
                <c:pt idx="2">
                  <c:v>44256</c:v>
                </c:pt>
                <c:pt idx="3">
                  <c:v>44287</c:v>
                </c:pt>
                <c:pt idx="4">
                  <c:v>44317</c:v>
                </c:pt>
                <c:pt idx="5">
                  <c:v>44348</c:v>
                </c:pt>
                <c:pt idx="6">
                  <c:v>44378</c:v>
                </c:pt>
                <c:pt idx="7">
                  <c:v>44409</c:v>
                </c:pt>
                <c:pt idx="8">
                  <c:v>44440</c:v>
                </c:pt>
                <c:pt idx="9">
                  <c:v>44470</c:v>
                </c:pt>
                <c:pt idx="10">
                  <c:v>44501</c:v>
                </c:pt>
              </c:numCache>
            </c:numRef>
          </c:cat>
          <c:val>
            <c:numRef>
              <c:f>Sheet3!$B$26:$L$26</c:f>
              <c:numCache>
                <c:formatCode>General</c:formatCode>
                <c:ptCount val="11"/>
                <c:pt idx="0">
                  <c:v>2</c:v>
                </c:pt>
                <c:pt idx="1">
                  <c:v>9</c:v>
                </c:pt>
                <c:pt idx="2">
                  <c:v>14</c:v>
                </c:pt>
                <c:pt idx="3">
                  <c:v>3</c:v>
                </c:pt>
                <c:pt idx="4">
                  <c:v>5</c:v>
                </c:pt>
                <c:pt idx="5">
                  <c:v>6</c:v>
                </c:pt>
                <c:pt idx="6">
                  <c:v>3</c:v>
                </c:pt>
                <c:pt idx="7" formatCode="0">
                  <c:v>1</c:v>
                </c:pt>
                <c:pt idx="8" formatCode="0">
                  <c:v>2</c:v>
                </c:pt>
                <c:pt idx="9">
                  <c:v>4</c:v>
                </c:pt>
                <c:pt idx="10" formatCode="0">
                  <c:v>9</c:v>
                </c:pt>
              </c:numCache>
            </c:numRef>
          </c:val>
          <c:smooth val="0"/>
          <c:extLst>
            <c:ext xmlns:c16="http://schemas.microsoft.com/office/drawing/2014/chart" uri="{C3380CC4-5D6E-409C-BE32-E72D297353CC}">
              <c16:uniqueId val="{00000000-B4D0-4F55-8721-4CC4881E7970}"/>
            </c:ext>
          </c:extLst>
        </c:ser>
        <c:ser>
          <c:idx val="1"/>
          <c:order val="1"/>
          <c:tx>
            <c:strRef>
              <c:f>Sheet3!$A$27</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Sheet3!$B$25:$L$25</c:f>
              <c:numCache>
                <c:formatCode>mmm\-yy</c:formatCode>
                <c:ptCount val="11"/>
                <c:pt idx="0">
                  <c:v>44197</c:v>
                </c:pt>
                <c:pt idx="1">
                  <c:v>44228</c:v>
                </c:pt>
                <c:pt idx="2">
                  <c:v>44256</c:v>
                </c:pt>
                <c:pt idx="3">
                  <c:v>44287</c:v>
                </c:pt>
                <c:pt idx="4">
                  <c:v>44317</c:v>
                </c:pt>
                <c:pt idx="5">
                  <c:v>44348</c:v>
                </c:pt>
                <c:pt idx="6">
                  <c:v>44378</c:v>
                </c:pt>
                <c:pt idx="7">
                  <c:v>44409</c:v>
                </c:pt>
                <c:pt idx="8">
                  <c:v>44440</c:v>
                </c:pt>
                <c:pt idx="9">
                  <c:v>44470</c:v>
                </c:pt>
                <c:pt idx="10">
                  <c:v>44501</c:v>
                </c:pt>
              </c:numCache>
            </c:numRef>
          </c:cat>
          <c:val>
            <c:numRef>
              <c:f>Sheet3!$B$27:$L$27</c:f>
              <c:numCache>
                <c:formatCode>General</c:formatCode>
                <c:ptCount val="11"/>
                <c:pt idx="0">
                  <c:v>9</c:v>
                </c:pt>
                <c:pt idx="1">
                  <c:v>1</c:v>
                </c:pt>
                <c:pt idx="2">
                  <c:v>9</c:v>
                </c:pt>
                <c:pt idx="3">
                  <c:v>12</c:v>
                </c:pt>
                <c:pt idx="4">
                  <c:v>24</c:v>
                </c:pt>
                <c:pt idx="5">
                  <c:v>0</c:v>
                </c:pt>
                <c:pt idx="6">
                  <c:v>9</c:v>
                </c:pt>
                <c:pt idx="7" formatCode="0">
                  <c:v>3</c:v>
                </c:pt>
                <c:pt idx="8" formatCode="0">
                  <c:v>9</c:v>
                </c:pt>
                <c:pt idx="9">
                  <c:v>12</c:v>
                </c:pt>
                <c:pt idx="10" formatCode="0">
                  <c:v>1</c:v>
                </c:pt>
              </c:numCache>
            </c:numRef>
          </c:val>
          <c:smooth val="0"/>
          <c:extLst>
            <c:ext xmlns:c16="http://schemas.microsoft.com/office/drawing/2014/chart" uri="{C3380CC4-5D6E-409C-BE32-E72D297353CC}">
              <c16:uniqueId val="{00000001-B4D0-4F55-8721-4CC4881E7970}"/>
            </c:ext>
          </c:extLst>
        </c:ser>
        <c:ser>
          <c:idx val="2"/>
          <c:order val="2"/>
          <c:tx>
            <c:strRef>
              <c:f>Sheet3!$A$28</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Sheet3!$B$25:$L$25</c:f>
              <c:numCache>
                <c:formatCode>mmm\-yy</c:formatCode>
                <c:ptCount val="11"/>
                <c:pt idx="0">
                  <c:v>44197</c:v>
                </c:pt>
                <c:pt idx="1">
                  <c:v>44228</c:v>
                </c:pt>
                <c:pt idx="2">
                  <c:v>44256</c:v>
                </c:pt>
                <c:pt idx="3">
                  <c:v>44287</c:v>
                </c:pt>
                <c:pt idx="4">
                  <c:v>44317</c:v>
                </c:pt>
                <c:pt idx="5">
                  <c:v>44348</c:v>
                </c:pt>
                <c:pt idx="6">
                  <c:v>44378</c:v>
                </c:pt>
                <c:pt idx="7">
                  <c:v>44409</c:v>
                </c:pt>
                <c:pt idx="8">
                  <c:v>44440</c:v>
                </c:pt>
                <c:pt idx="9">
                  <c:v>44470</c:v>
                </c:pt>
                <c:pt idx="10">
                  <c:v>44501</c:v>
                </c:pt>
              </c:numCache>
            </c:numRef>
          </c:cat>
          <c:val>
            <c:numRef>
              <c:f>Sheet3!$B$28:$L$28</c:f>
              <c:numCache>
                <c:formatCode>General</c:formatCode>
                <c:ptCount val="11"/>
                <c:pt idx="0">
                  <c:v>0</c:v>
                </c:pt>
                <c:pt idx="1">
                  <c:v>0</c:v>
                </c:pt>
                <c:pt idx="2">
                  <c:v>0</c:v>
                </c:pt>
                <c:pt idx="3">
                  <c:v>0</c:v>
                </c:pt>
                <c:pt idx="4">
                  <c:v>0</c:v>
                </c:pt>
                <c:pt idx="5">
                  <c:v>0</c:v>
                </c:pt>
                <c:pt idx="6">
                  <c:v>1</c:v>
                </c:pt>
                <c:pt idx="7" formatCode="0">
                  <c:v>4</c:v>
                </c:pt>
                <c:pt idx="8" formatCode="0">
                  <c:v>4</c:v>
                </c:pt>
                <c:pt idx="9">
                  <c:v>4</c:v>
                </c:pt>
                <c:pt idx="10" formatCode="0">
                  <c:v>0</c:v>
                </c:pt>
              </c:numCache>
            </c:numRef>
          </c:val>
          <c:smooth val="0"/>
          <c:extLst>
            <c:ext xmlns:c16="http://schemas.microsoft.com/office/drawing/2014/chart" uri="{C3380CC4-5D6E-409C-BE32-E72D297353CC}">
              <c16:uniqueId val="{00000002-B4D0-4F55-8721-4CC4881E7970}"/>
            </c:ext>
          </c:extLst>
        </c:ser>
        <c:dLbls>
          <c:showLegendKey val="0"/>
          <c:showVal val="1"/>
          <c:showCatName val="0"/>
          <c:showSerName val="0"/>
          <c:showPercent val="0"/>
          <c:showBubbleSize val="0"/>
        </c:dLbls>
        <c:marker val="1"/>
        <c:smooth val="0"/>
        <c:axId val="1782446415"/>
        <c:axId val="1726736703"/>
      </c:lineChart>
      <c:dateAx>
        <c:axId val="178244641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726736703"/>
        <c:crosses val="autoZero"/>
        <c:auto val="1"/>
        <c:lblOffset val="100"/>
        <c:baseTimeUnit val="months"/>
      </c:dateAx>
      <c:valAx>
        <c:axId val="1726736703"/>
        <c:scaling>
          <c:orientation val="minMax"/>
        </c:scaling>
        <c:delete val="1"/>
        <c:axPos val="l"/>
        <c:numFmt formatCode="General" sourceLinked="1"/>
        <c:majorTickMark val="none"/>
        <c:minorTickMark val="none"/>
        <c:tickLblPos val="nextTo"/>
        <c:crossAx val="178244641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Referrals by Agency  (November 2021)</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Sheet3!$A$40:$A$45</c:f>
              <c:strCache>
                <c:ptCount val="6"/>
                <c:pt idx="0">
                  <c:v>LCLC</c:v>
                </c:pt>
                <c:pt idx="1">
                  <c:v>BUILD</c:v>
                </c:pt>
                <c:pt idx="2">
                  <c:v>ALSO</c:v>
                </c:pt>
                <c:pt idx="3">
                  <c:v>NLC</c:v>
                </c:pt>
                <c:pt idx="4">
                  <c:v>TADC</c:v>
                </c:pt>
                <c:pt idx="5">
                  <c:v>Outside Agency</c:v>
                </c:pt>
              </c:strCache>
            </c:strRef>
          </c:cat>
          <c:val>
            <c:numRef>
              <c:f>Sheet3!$B$40:$B$45</c:f>
              <c:numCache>
                <c:formatCode>0</c:formatCode>
                <c:ptCount val="6"/>
                <c:pt idx="0">
                  <c:v>2</c:v>
                </c:pt>
                <c:pt idx="1">
                  <c:v>2</c:v>
                </c:pt>
                <c:pt idx="2">
                  <c:v>1</c:v>
                </c:pt>
                <c:pt idx="3">
                  <c:v>0</c:v>
                </c:pt>
                <c:pt idx="4">
                  <c:v>5</c:v>
                </c:pt>
                <c:pt idx="5">
                  <c:v>0</c:v>
                </c:pt>
              </c:numCache>
            </c:numRef>
          </c:val>
          <c:extLst>
            <c:ext xmlns:c16="http://schemas.microsoft.com/office/drawing/2014/chart" uri="{C3380CC4-5D6E-409C-BE32-E72D297353CC}">
              <c16:uniqueId val="{00000000-3034-43F2-B692-BB3C2066BA17}"/>
            </c:ext>
          </c:extLst>
        </c:ser>
        <c:dLbls>
          <c:dLblPos val="outEnd"/>
          <c:showLegendKey val="0"/>
          <c:showVal val="1"/>
          <c:showCatName val="0"/>
          <c:showSerName val="0"/>
          <c:showPercent val="0"/>
          <c:showBubbleSize val="0"/>
        </c:dLbls>
        <c:gapWidth val="444"/>
        <c:overlap val="-90"/>
        <c:axId val="1612444191"/>
        <c:axId val="1671102879"/>
      </c:barChart>
      <c:catAx>
        <c:axId val="16124441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671102879"/>
        <c:crosses val="autoZero"/>
        <c:auto val="1"/>
        <c:lblAlgn val="ctr"/>
        <c:lblOffset val="100"/>
        <c:noMultiLvlLbl val="0"/>
      </c:catAx>
      <c:valAx>
        <c:axId val="1671102879"/>
        <c:scaling>
          <c:orientation val="minMax"/>
        </c:scaling>
        <c:delete val="1"/>
        <c:axPos val="l"/>
        <c:numFmt formatCode="0" sourceLinked="1"/>
        <c:majorTickMark val="none"/>
        <c:minorTickMark val="none"/>
        <c:tickLblPos val="nextTo"/>
        <c:crossAx val="1612444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20" normalizeH="0" baseline="0">
                <a:solidFill>
                  <a:schemeClr val="tx1">
                    <a:lumMod val="65000"/>
                    <a:lumOff val="35000"/>
                  </a:schemeClr>
                </a:solidFill>
                <a:latin typeface="+mn-lt"/>
                <a:ea typeface="+mn-ea"/>
                <a:cs typeface="+mn-cs"/>
              </a:defRPr>
            </a:pPr>
            <a:r>
              <a:rPr lang="en-US" sz="1100"/>
              <a:t>Caseload by Agency/CM (November 2021)</a:t>
            </a:r>
          </a:p>
        </c:rich>
      </c:tx>
      <c:overlay val="0"/>
      <c:spPr>
        <a:noFill/>
        <a:ln>
          <a:noFill/>
        </a:ln>
        <a:effectLst/>
      </c:spPr>
      <c:txPr>
        <a:bodyPr rot="0" spcFirstLastPara="1" vertOverflow="ellipsis" vert="horz" wrap="square" anchor="ctr" anchorCtr="1"/>
        <a:lstStyle/>
        <a:p>
          <a:pPr>
            <a:defRPr sz="11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Sheet3!$A$58:$F$58</c:f>
              <c:strCache>
                <c:ptCount val="6"/>
                <c:pt idx="0">
                  <c:v>LCLC</c:v>
                </c:pt>
                <c:pt idx="1">
                  <c:v>LCLC - Other</c:v>
                </c:pt>
                <c:pt idx="2">
                  <c:v>BUILD</c:v>
                </c:pt>
                <c:pt idx="3">
                  <c:v>NLC</c:v>
                </c:pt>
                <c:pt idx="4">
                  <c:v>ALSO</c:v>
                </c:pt>
                <c:pt idx="5">
                  <c:v>TADC</c:v>
                </c:pt>
              </c:strCache>
            </c:strRef>
          </c:cat>
          <c:val>
            <c:numRef>
              <c:f>Sheet3!$A$59:$F$59</c:f>
              <c:numCache>
                <c:formatCode>General</c:formatCode>
                <c:ptCount val="6"/>
                <c:pt idx="0">
                  <c:v>9</c:v>
                </c:pt>
                <c:pt idx="1">
                  <c:v>8</c:v>
                </c:pt>
                <c:pt idx="2">
                  <c:v>6</c:v>
                </c:pt>
                <c:pt idx="3">
                  <c:v>4</c:v>
                </c:pt>
                <c:pt idx="4">
                  <c:v>1</c:v>
                </c:pt>
                <c:pt idx="5">
                  <c:v>10</c:v>
                </c:pt>
              </c:numCache>
            </c:numRef>
          </c:val>
          <c:extLst>
            <c:ext xmlns:c16="http://schemas.microsoft.com/office/drawing/2014/chart" uri="{C3380CC4-5D6E-409C-BE32-E72D297353CC}">
              <c16:uniqueId val="{00000000-D87B-47CC-BCC9-C3A927503B61}"/>
            </c:ext>
          </c:extLst>
        </c:ser>
        <c:dLbls>
          <c:dLblPos val="outEnd"/>
          <c:showLegendKey val="0"/>
          <c:showVal val="1"/>
          <c:showCatName val="0"/>
          <c:showSerName val="0"/>
          <c:showPercent val="0"/>
          <c:showBubbleSize val="0"/>
        </c:dLbls>
        <c:gapWidth val="444"/>
        <c:overlap val="-90"/>
        <c:axId val="1080325088"/>
        <c:axId val="1162978240"/>
      </c:barChart>
      <c:catAx>
        <c:axId val="1080325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162978240"/>
        <c:crosses val="autoZero"/>
        <c:auto val="1"/>
        <c:lblAlgn val="ctr"/>
        <c:lblOffset val="100"/>
        <c:noMultiLvlLbl val="0"/>
      </c:catAx>
      <c:valAx>
        <c:axId val="1162978240"/>
        <c:scaling>
          <c:orientation val="minMax"/>
        </c:scaling>
        <c:delete val="1"/>
        <c:axPos val="l"/>
        <c:numFmt formatCode="General" sourceLinked="1"/>
        <c:majorTickMark val="none"/>
        <c:minorTickMark val="none"/>
        <c:tickLblPos val="nextTo"/>
        <c:crossAx val="1080325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Pre-engagement attempts (November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Sheet3!$A$70:$A$73</c:f>
              <c:strCache>
                <c:ptCount val="4"/>
                <c:pt idx="0">
                  <c:v>Phone call</c:v>
                </c:pt>
                <c:pt idx="1">
                  <c:v>Letters</c:v>
                </c:pt>
                <c:pt idx="2">
                  <c:v>House Visits</c:v>
                </c:pt>
                <c:pt idx="3">
                  <c:v>Other</c:v>
                </c:pt>
              </c:strCache>
            </c:strRef>
          </c:cat>
          <c:val>
            <c:numRef>
              <c:f>Sheet3!$B$70:$B$73</c:f>
              <c:numCache>
                <c:formatCode>General</c:formatCode>
                <c:ptCount val="4"/>
                <c:pt idx="0">
                  <c:v>63</c:v>
                </c:pt>
                <c:pt idx="1">
                  <c:v>23</c:v>
                </c:pt>
                <c:pt idx="2">
                  <c:v>4</c:v>
                </c:pt>
                <c:pt idx="3">
                  <c:v>0</c:v>
                </c:pt>
              </c:numCache>
            </c:numRef>
          </c:val>
          <c:extLst>
            <c:ext xmlns:c16="http://schemas.microsoft.com/office/drawing/2014/chart" uri="{C3380CC4-5D6E-409C-BE32-E72D297353CC}">
              <c16:uniqueId val="{00000000-8274-4B75-B327-786B888572CF}"/>
            </c:ext>
          </c:extLst>
        </c:ser>
        <c:dLbls>
          <c:dLblPos val="outEnd"/>
          <c:showLegendKey val="0"/>
          <c:showVal val="1"/>
          <c:showCatName val="0"/>
          <c:showSerName val="0"/>
          <c:showPercent val="0"/>
          <c:showBubbleSize val="0"/>
        </c:dLbls>
        <c:gapWidth val="444"/>
        <c:overlap val="-90"/>
        <c:axId val="953982399"/>
        <c:axId val="254934559"/>
      </c:barChart>
      <c:catAx>
        <c:axId val="9539823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54934559"/>
        <c:crosses val="autoZero"/>
        <c:auto val="1"/>
        <c:lblAlgn val="ctr"/>
        <c:lblOffset val="100"/>
        <c:noMultiLvlLbl val="0"/>
      </c:catAx>
      <c:valAx>
        <c:axId val="254934559"/>
        <c:scaling>
          <c:orientation val="minMax"/>
        </c:scaling>
        <c:delete val="1"/>
        <c:axPos val="l"/>
        <c:numFmt formatCode="General" sourceLinked="1"/>
        <c:majorTickMark val="none"/>
        <c:minorTickMark val="none"/>
        <c:tickLblPos val="nextTo"/>
        <c:crossAx val="953982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Case Management Contacts (November 2021)</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0A5F-4DD2-9027-306D1FE8A0E2}"/>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A5F-4DD2-9027-306D1FE8A0E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2-0A5F-4DD2-9027-306D1FE8A0E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0A5F-4DD2-9027-306D1FE8A0E2}"/>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Sheet3!$A$80:$A$81</c:f>
              <c:strCache>
                <c:ptCount val="2"/>
                <c:pt idx="0">
                  <c:v>Successful Attempts</c:v>
                </c:pt>
                <c:pt idx="1">
                  <c:v>Unsuccessful Attempts</c:v>
                </c:pt>
              </c:strCache>
            </c:strRef>
          </c:cat>
          <c:val>
            <c:numRef>
              <c:f>Sheet3!$B$80:$B$81</c:f>
              <c:numCache>
                <c:formatCode>0</c:formatCode>
                <c:ptCount val="2"/>
                <c:pt idx="0">
                  <c:v>193</c:v>
                </c:pt>
                <c:pt idx="1">
                  <c:v>83</c:v>
                </c:pt>
              </c:numCache>
            </c:numRef>
          </c:val>
          <c:extLst>
            <c:ext xmlns:c16="http://schemas.microsoft.com/office/drawing/2014/chart" uri="{C3380CC4-5D6E-409C-BE32-E72D297353CC}">
              <c16:uniqueId val="{00000000-0A5F-4DD2-9027-306D1FE8A0E2}"/>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mn-lt"/>
                <a:ea typeface="+mn-ea"/>
                <a:cs typeface="+mn-cs"/>
              </a:defRPr>
            </a:pPr>
            <a:r>
              <a:rPr lang="en-US" sz="1400"/>
              <a:t>Successful contact by type (November</a:t>
            </a:r>
            <a:r>
              <a:rPr lang="en-US" sz="1400" baseline="0"/>
              <a:t> 2021)</a:t>
            </a:r>
            <a:endParaRPr lang="en-US" sz="1400"/>
          </a:p>
        </c:rich>
      </c:tx>
      <c:overlay val="0"/>
      <c:spPr>
        <a:noFill/>
        <a:ln>
          <a:noFill/>
        </a:ln>
        <a:effectLst/>
      </c:spPr>
      <c:txPr>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1F1-4C7E-9E56-4CB432ED9B9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1F1-4C7E-9E56-4CB432ED9B9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1F1-4C7E-9E56-4CB432ED9B9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1F1-4C7E-9E56-4CB432ED9B97}"/>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1F1-4C7E-9E56-4CB432ED9B9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C1F1-4C7E-9E56-4CB432ED9B9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C1F1-4C7E-9E56-4CB432ED9B9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C1F1-4C7E-9E56-4CB432ED9B9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C1F1-4C7E-9E56-4CB432ED9B97}"/>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9-C1F1-4C7E-9E56-4CB432ED9B9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Sheet3!$A$100:$A$104</c:f>
              <c:strCache>
                <c:ptCount val="5"/>
                <c:pt idx="0">
                  <c:v>Individual Meeting</c:v>
                </c:pt>
                <c:pt idx="1">
                  <c:v>Referral/Linkage Accompaniment</c:v>
                </c:pt>
                <c:pt idx="2">
                  <c:v>Group Activity</c:v>
                </c:pt>
                <c:pt idx="3">
                  <c:v>Family Engagement</c:v>
                </c:pt>
                <c:pt idx="4">
                  <c:v> Other</c:v>
                </c:pt>
              </c:strCache>
            </c:strRef>
          </c:cat>
          <c:val>
            <c:numRef>
              <c:f>Sheet3!$B$100:$B$104</c:f>
              <c:numCache>
                <c:formatCode>0</c:formatCode>
                <c:ptCount val="5"/>
                <c:pt idx="0" formatCode="General">
                  <c:v>139</c:v>
                </c:pt>
                <c:pt idx="1">
                  <c:v>12</c:v>
                </c:pt>
                <c:pt idx="2">
                  <c:v>10</c:v>
                </c:pt>
                <c:pt idx="3">
                  <c:v>13</c:v>
                </c:pt>
                <c:pt idx="4">
                  <c:v>19</c:v>
                </c:pt>
              </c:numCache>
            </c:numRef>
          </c:val>
          <c:extLst>
            <c:ext xmlns:c16="http://schemas.microsoft.com/office/drawing/2014/chart" uri="{C3380CC4-5D6E-409C-BE32-E72D297353CC}">
              <c16:uniqueId val="{0000000A-C1F1-4C7E-9E56-4CB432ED9B9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for wraparound support (November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Sheet3!$A$118:$A$125</c:f>
              <c:strCache>
                <c:ptCount val="8"/>
                <c:pt idx="0">
                  <c:v>Education</c:v>
                </c:pt>
                <c:pt idx="1">
                  <c:v>Employment</c:v>
                </c:pt>
                <c:pt idx="2">
                  <c:v>Job Training</c:v>
                </c:pt>
                <c:pt idx="3">
                  <c:v>Mental Health</c:v>
                </c:pt>
                <c:pt idx="4">
                  <c:v>SUD Treatment</c:v>
                </c:pt>
                <c:pt idx="5">
                  <c:v>Mentoring</c:v>
                </c:pt>
                <c:pt idx="6">
                  <c:v>Recreational</c:v>
                </c:pt>
                <c:pt idx="7">
                  <c:v>Other</c:v>
                </c:pt>
              </c:strCache>
            </c:strRef>
          </c:cat>
          <c:val>
            <c:numRef>
              <c:f>Sheet3!$B$118:$B$125</c:f>
              <c:numCache>
                <c:formatCode>General</c:formatCode>
                <c:ptCount val="8"/>
                <c:pt idx="0">
                  <c:v>4</c:v>
                </c:pt>
                <c:pt idx="1">
                  <c:v>5</c:v>
                </c:pt>
                <c:pt idx="2">
                  <c:v>2</c:v>
                </c:pt>
                <c:pt idx="3">
                  <c:v>2</c:v>
                </c:pt>
                <c:pt idx="4">
                  <c:v>0</c:v>
                </c:pt>
                <c:pt idx="5">
                  <c:v>5</c:v>
                </c:pt>
                <c:pt idx="6">
                  <c:v>1</c:v>
                </c:pt>
                <c:pt idx="7">
                  <c:v>3</c:v>
                </c:pt>
              </c:numCache>
            </c:numRef>
          </c:val>
          <c:extLst>
            <c:ext xmlns:c16="http://schemas.microsoft.com/office/drawing/2014/chart" uri="{C3380CC4-5D6E-409C-BE32-E72D297353CC}">
              <c16:uniqueId val="{00000000-23EE-4F60-BCD2-2C572C0F22DA}"/>
            </c:ext>
          </c:extLst>
        </c:ser>
        <c:dLbls>
          <c:dLblPos val="outEnd"/>
          <c:showLegendKey val="0"/>
          <c:showVal val="1"/>
          <c:showCatName val="0"/>
          <c:showSerName val="0"/>
          <c:showPercent val="0"/>
          <c:showBubbleSize val="0"/>
        </c:dLbls>
        <c:gapWidth val="444"/>
        <c:overlap val="-90"/>
        <c:axId val="34872480"/>
        <c:axId val="2037970576"/>
      </c:barChart>
      <c:catAx>
        <c:axId val="3487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1380000" spcFirstLastPara="1" vertOverflow="ellipsis" wrap="square" anchor="b" anchorCtr="0"/>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37970576"/>
        <c:crosses val="autoZero"/>
        <c:auto val="1"/>
        <c:lblAlgn val="ctr"/>
        <c:lblOffset val="100"/>
        <c:noMultiLvlLbl val="0"/>
      </c:catAx>
      <c:valAx>
        <c:axId val="2037970576"/>
        <c:scaling>
          <c:orientation val="minMax"/>
        </c:scaling>
        <c:delete val="1"/>
        <c:axPos val="l"/>
        <c:numFmt formatCode="General" sourceLinked="1"/>
        <c:majorTickMark val="none"/>
        <c:minorTickMark val="none"/>
        <c:tickLblPos val="nextTo"/>
        <c:crossAx val="3487248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993774</xdr:colOff>
      <xdr:row>4</xdr:row>
      <xdr:rowOff>96837</xdr:rowOff>
    </xdr:from>
    <xdr:to>
      <xdr:col>9</xdr:col>
      <xdr:colOff>114299</xdr:colOff>
      <xdr:row>18</xdr:row>
      <xdr:rowOff>139700</xdr:rowOff>
    </xdr:to>
    <xdr:graphicFrame macro="">
      <xdr:nvGraphicFramePr>
        <xdr:cNvPr id="2" name="Chart 1">
          <a:extLst>
            <a:ext uri="{FF2B5EF4-FFF2-40B4-BE49-F238E27FC236}">
              <a16:creationId xmlns:a16="http://schemas.microsoft.com/office/drawing/2014/main" id="{4AE52111-5CDD-4C34-9A2A-CABB01409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409575</xdr:colOff>
      <xdr:row>23</xdr:row>
      <xdr:rowOff>101599</xdr:rowOff>
    </xdr:from>
    <xdr:to>
      <xdr:col>21</xdr:col>
      <xdr:colOff>104775</xdr:colOff>
      <xdr:row>37</xdr:row>
      <xdr:rowOff>177799</xdr:rowOff>
    </xdr:to>
    <xdr:graphicFrame macro="">
      <xdr:nvGraphicFramePr>
        <xdr:cNvPr id="3" name="Chart 2">
          <a:extLst>
            <a:ext uri="{FF2B5EF4-FFF2-40B4-BE49-F238E27FC236}">
              <a16:creationId xmlns:a16="http://schemas.microsoft.com/office/drawing/2014/main" id="{673F5E29-0365-466D-9DBF-2AF5E2D2C0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500062</xdr:colOff>
      <xdr:row>38</xdr:row>
      <xdr:rowOff>128587</xdr:rowOff>
    </xdr:from>
    <xdr:to>
      <xdr:col>10</xdr:col>
      <xdr:colOff>195262</xdr:colOff>
      <xdr:row>53</xdr:row>
      <xdr:rowOff>14287</xdr:rowOff>
    </xdr:to>
    <xdr:graphicFrame macro="">
      <xdr:nvGraphicFramePr>
        <xdr:cNvPr id="4" name="Chart 3">
          <a:extLst>
            <a:ext uri="{FF2B5EF4-FFF2-40B4-BE49-F238E27FC236}">
              <a16:creationId xmlns:a16="http://schemas.microsoft.com/office/drawing/2014/main" id="{B97907BB-1264-457B-AB97-7EBA276789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565150</xdr:colOff>
      <xdr:row>50</xdr:row>
      <xdr:rowOff>60326</xdr:rowOff>
    </xdr:from>
    <xdr:to>
      <xdr:col>20</xdr:col>
      <xdr:colOff>452437</xdr:colOff>
      <xdr:row>66</xdr:row>
      <xdr:rowOff>71438</xdr:rowOff>
    </xdr:to>
    <xdr:graphicFrame macro="">
      <xdr:nvGraphicFramePr>
        <xdr:cNvPr id="5" name="Chart 4">
          <a:extLst>
            <a:ext uri="{FF2B5EF4-FFF2-40B4-BE49-F238E27FC236}">
              <a16:creationId xmlns:a16="http://schemas.microsoft.com/office/drawing/2014/main" id="{EE07D902-5E8E-4F39-92C6-C41A3AE99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600075</xdr:colOff>
      <xdr:row>67</xdr:row>
      <xdr:rowOff>76200</xdr:rowOff>
    </xdr:from>
    <xdr:to>
      <xdr:col>12</xdr:col>
      <xdr:colOff>295275</xdr:colOff>
      <xdr:row>81</xdr:row>
      <xdr:rowOff>31750</xdr:rowOff>
    </xdr:to>
    <xdr:graphicFrame macro="">
      <xdr:nvGraphicFramePr>
        <xdr:cNvPr id="7" name="Chart 6">
          <a:extLst>
            <a:ext uri="{FF2B5EF4-FFF2-40B4-BE49-F238E27FC236}">
              <a16:creationId xmlns:a16="http://schemas.microsoft.com/office/drawing/2014/main" id="{D43A888E-1DC8-40CA-B900-719BB382B2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593725</xdr:colOff>
      <xdr:row>82</xdr:row>
      <xdr:rowOff>107950</xdr:rowOff>
    </xdr:from>
    <xdr:to>
      <xdr:col>10</xdr:col>
      <xdr:colOff>288925</xdr:colOff>
      <xdr:row>97</xdr:row>
      <xdr:rowOff>88900</xdr:rowOff>
    </xdr:to>
    <xdr:graphicFrame macro="">
      <xdr:nvGraphicFramePr>
        <xdr:cNvPr id="8" name="Chart 7">
          <a:extLst>
            <a:ext uri="{FF2B5EF4-FFF2-40B4-BE49-F238E27FC236}">
              <a16:creationId xmlns:a16="http://schemas.microsoft.com/office/drawing/2014/main" id="{8206AD1A-F7C6-443E-BAA9-F82B56104E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101</xdr:row>
      <xdr:rowOff>0</xdr:rowOff>
    </xdr:from>
    <xdr:to>
      <xdr:col>12</xdr:col>
      <xdr:colOff>104776</xdr:colOff>
      <xdr:row>115</xdr:row>
      <xdr:rowOff>133350</xdr:rowOff>
    </xdr:to>
    <xdr:graphicFrame macro="">
      <xdr:nvGraphicFramePr>
        <xdr:cNvPr id="9" name="Chart 8">
          <a:extLst>
            <a:ext uri="{FF2B5EF4-FFF2-40B4-BE49-F238E27FC236}">
              <a16:creationId xmlns:a16="http://schemas.microsoft.com/office/drawing/2014/main" id="{488014BB-EB4D-4DED-A25B-5416CA9E6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357187</xdr:colOff>
      <xdr:row>115</xdr:row>
      <xdr:rowOff>42861</xdr:rowOff>
    </xdr:from>
    <xdr:to>
      <xdr:col>17</xdr:col>
      <xdr:colOff>47625</xdr:colOff>
      <xdr:row>129</xdr:row>
      <xdr:rowOff>150811</xdr:rowOff>
    </xdr:to>
    <xdr:graphicFrame macro="">
      <xdr:nvGraphicFramePr>
        <xdr:cNvPr id="10" name="Chart 9">
          <a:extLst>
            <a:ext uri="{FF2B5EF4-FFF2-40B4-BE49-F238E27FC236}">
              <a16:creationId xmlns:a16="http://schemas.microsoft.com/office/drawing/2014/main" id="{C930FEC8-C98A-4360-97D5-EC75D433A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3"/>
  <sheetViews>
    <sheetView tabSelected="1" showWhiteSpace="0" topLeftCell="A94" zoomScale="60" zoomScaleNormal="60" zoomScaleSheetLayoutView="40" zoomScalePageLayoutView="60" workbookViewId="0">
      <selection activeCell="M113" sqref="M113"/>
    </sheetView>
  </sheetViews>
  <sheetFormatPr baseColWidth="10" defaultColWidth="8.83203125" defaultRowHeight="15" x14ac:dyDescent="0.2"/>
  <cols>
    <col min="1" max="1" width="83.6640625" style="9" bestFit="1" customWidth="1"/>
    <col min="2" max="3" width="10.6640625" style="9" customWidth="1"/>
    <col min="4" max="13" width="10.6640625" customWidth="1"/>
    <col min="14" max="14" width="30" bestFit="1" customWidth="1"/>
    <col min="15" max="15" width="0" hidden="1" customWidth="1"/>
    <col min="16" max="17" width="8.6640625" hidden="1" customWidth="1"/>
    <col min="18" max="18" width="4.1640625" hidden="1" customWidth="1"/>
  </cols>
  <sheetData>
    <row r="1" spans="1:16" ht="20.25" customHeight="1" x14ac:dyDescent="0.2">
      <c r="A1" s="87" t="s">
        <v>93</v>
      </c>
      <c r="B1" s="88"/>
      <c r="C1" s="88"/>
      <c r="D1" s="88"/>
      <c r="E1" s="88"/>
      <c r="F1" s="88"/>
      <c r="G1" s="88"/>
      <c r="H1" s="88"/>
      <c r="I1" s="88"/>
      <c r="J1" s="88"/>
      <c r="K1" s="88"/>
      <c r="L1" s="88"/>
      <c r="M1" s="88"/>
      <c r="N1" s="88"/>
    </row>
    <row r="2" spans="1:16" ht="21" customHeight="1" x14ac:dyDescent="0.2">
      <c r="A2" s="89" t="s">
        <v>84</v>
      </c>
      <c r="B2" s="90"/>
      <c r="C2" s="90"/>
      <c r="D2" s="90"/>
      <c r="E2" s="90"/>
      <c r="F2" s="90"/>
      <c r="G2" s="90"/>
      <c r="H2" s="90"/>
      <c r="I2" s="90"/>
      <c r="J2" s="90"/>
      <c r="K2" s="90"/>
      <c r="L2" s="90"/>
      <c r="M2" s="90"/>
      <c r="N2" s="90"/>
      <c r="O2" s="90"/>
    </row>
    <row r="3" spans="1:16" ht="16" x14ac:dyDescent="0.2">
      <c r="A3" s="35"/>
      <c r="B3" s="86"/>
      <c r="C3" s="86"/>
      <c r="D3" s="86"/>
      <c r="E3" s="86"/>
      <c r="F3" s="86"/>
      <c r="G3" s="86"/>
      <c r="H3" s="86"/>
      <c r="I3" s="86"/>
      <c r="J3" s="86"/>
      <c r="K3" s="86"/>
      <c r="L3" s="86"/>
      <c r="M3" s="86"/>
      <c r="N3" s="86"/>
    </row>
    <row r="4" spans="1:16" x14ac:dyDescent="0.2">
      <c r="A4" s="8"/>
      <c r="B4" s="2">
        <v>44197</v>
      </c>
      <c r="C4" s="2">
        <v>44228</v>
      </c>
      <c r="D4" s="2">
        <v>44256</v>
      </c>
      <c r="E4" s="2">
        <v>44287</v>
      </c>
      <c r="F4" s="2">
        <v>44317</v>
      </c>
      <c r="G4" s="2">
        <v>44348</v>
      </c>
      <c r="H4" s="2">
        <v>44378</v>
      </c>
      <c r="I4" s="2">
        <v>44409</v>
      </c>
      <c r="J4" s="2">
        <v>44440</v>
      </c>
      <c r="K4" s="2">
        <v>44470</v>
      </c>
      <c r="L4" s="2">
        <v>44501</v>
      </c>
      <c r="M4" s="2">
        <v>44531</v>
      </c>
      <c r="N4" s="29" t="s">
        <v>71</v>
      </c>
    </row>
    <row r="5" spans="1:16" ht="17" x14ac:dyDescent="0.2">
      <c r="A5" s="13" t="s">
        <v>3</v>
      </c>
      <c r="B5" s="3"/>
      <c r="C5" s="3"/>
      <c r="D5" s="3"/>
      <c r="E5" s="3"/>
      <c r="F5" s="3"/>
      <c r="G5" s="3"/>
      <c r="H5" s="3"/>
      <c r="I5" s="3"/>
      <c r="J5" s="3"/>
      <c r="K5" s="3"/>
      <c r="L5" s="3"/>
      <c r="M5" s="3"/>
      <c r="N5" s="3"/>
    </row>
    <row r="6" spans="1:16" ht="16" x14ac:dyDescent="0.2">
      <c r="A6" s="14" t="s">
        <v>13</v>
      </c>
      <c r="B6" s="27">
        <f>SUM(B7:B8)</f>
        <v>11</v>
      </c>
      <c r="C6" s="27">
        <f t="shared" ref="C6:M6" si="0">SUM(C7:C8)</f>
        <v>10</v>
      </c>
      <c r="D6" s="27">
        <f t="shared" si="0"/>
        <v>23</v>
      </c>
      <c r="E6" s="27">
        <f>SUM(E7:E8)</f>
        <v>15</v>
      </c>
      <c r="F6" s="27">
        <f t="shared" si="0"/>
        <v>29</v>
      </c>
      <c r="G6" s="27">
        <f t="shared" si="0"/>
        <v>6</v>
      </c>
      <c r="H6" s="27">
        <f t="shared" ref="H6" si="1">SUM(H7:H8)</f>
        <v>10</v>
      </c>
      <c r="I6" s="27">
        <f t="shared" si="0"/>
        <v>4</v>
      </c>
      <c r="J6" s="27">
        <f t="shared" si="0"/>
        <v>11</v>
      </c>
      <c r="K6" s="27">
        <f t="shared" si="0"/>
        <v>16</v>
      </c>
      <c r="L6" s="27">
        <f t="shared" si="0"/>
        <v>10</v>
      </c>
      <c r="M6" s="27">
        <f t="shared" si="0"/>
        <v>0</v>
      </c>
      <c r="N6" s="30">
        <f t="shared" ref="N6:N9" si="2">SUM(B6:M6)</f>
        <v>145</v>
      </c>
      <c r="P6" s="77">
        <f>SUM(E6:G6)</f>
        <v>50</v>
      </c>
    </row>
    <row r="7" spans="1:16" ht="16" x14ac:dyDescent="0.2">
      <c r="A7" s="15" t="s">
        <v>19</v>
      </c>
      <c r="B7" s="26">
        <v>2</v>
      </c>
      <c r="C7" s="26">
        <v>9</v>
      </c>
      <c r="D7" s="26">
        <v>14</v>
      </c>
      <c r="E7" s="26">
        <v>3</v>
      </c>
      <c r="F7" s="26">
        <v>5</v>
      </c>
      <c r="G7" s="26">
        <v>6</v>
      </c>
      <c r="H7" s="26">
        <v>3</v>
      </c>
      <c r="I7" s="26">
        <v>1</v>
      </c>
      <c r="J7" s="26">
        <v>2</v>
      </c>
      <c r="K7" s="26">
        <v>4</v>
      </c>
      <c r="L7" s="26">
        <v>9</v>
      </c>
      <c r="M7" s="26">
        <v>0</v>
      </c>
      <c r="N7" s="30">
        <f t="shared" si="2"/>
        <v>58</v>
      </c>
    </row>
    <row r="8" spans="1:16" ht="16" x14ac:dyDescent="0.2">
      <c r="A8" s="15" t="s">
        <v>20</v>
      </c>
      <c r="B8" s="26">
        <v>9</v>
      </c>
      <c r="C8" s="26">
        <v>1</v>
      </c>
      <c r="D8" s="26">
        <v>9</v>
      </c>
      <c r="E8" s="26">
        <v>12</v>
      </c>
      <c r="F8" s="26">
        <v>24</v>
      </c>
      <c r="G8" s="26">
        <v>0</v>
      </c>
      <c r="H8" s="26">
        <v>7</v>
      </c>
      <c r="I8" s="26">
        <v>3</v>
      </c>
      <c r="J8" s="26">
        <v>9</v>
      </c>
      <c r="K8" s="26">
        <v>12</v>
      </c>
      <c r="L8" s="26">
        <v>1</v>
      </c>
      <c r="M8" s="26">
        <v>0</v>
      </c>
      <c r="N8" s="30">
        <f t="shared" si="2"/>
        <v>87</v>
      </c>
    </row>
    <row r="9" spans="1:16" ht="16" x14ac:dyDescent="0.2">
      <c r="A9" s="14" t="s">
        <v>21</v>
      </c>
      <c r="B9" s="26">
        <v>0</v>
      </c>
      <c r="C9" s="26">
        <v>0</v>
      </c>
      <c r="D9" s="26">
        <v>0</v>
      </c>
      <c r="E9" s="26">
        <v>0</v>
      </c>
      <c r="F9" s="26">
        <v>0</v>
      </c>
      <c r="G9" s="26">
        <v>0</v>
      </c>
      <c r="H9" s="26">
        <v>1</v>
      </c>
      <c r="I9" s="26">
        <v>4</v>
      </c>
      <c r="J9" s="26">
        <v>4</v>
      </c>
      <c r="K9" s="26">
        <v>4</v>
      </c>
      <c r="L9" s="26">
        <v>0</v>
      </c>
      <c r="M9" s="26">
        <v>0</v>
      </c>
      <c r="N9" s="30">
        <f t="shared" si="2"/>
        <v>13</v>
      </c>
    </row>
    <row r="10" spans="1:16" ht="16" x14ac:dyDescent="0.2">
      <c r="A10" s="16" t="s">
        <v>154</v>
      </c>
      <c r="B10" s="3"/>
      <c r="C10" s="3"/>
      <c r="D10" s="3"/>
      <c r="E10" s="3"/>
      <c r="F10" s="3"/>
      <c r="G10" s="3"/>
      <c r="H10" s="3"/>
      <c r="I10" s="3"/>
      <c r="J10" s="3"/>
      <c r="K10" s="3"/>
      <c r="L10" s="3"/>
      <c r="M10" s="3"/>
      <c r="N10" s="3"/>
      <c r="O10" s="11"/>
      <c r="P10" s="11"/>
    </row>
    <row r="11" spans="1:16" ht="16" x14ac:dyDescent="0.2">
      <c r="A11" s="17" t="s">
        <v>81</v>
      </c>
      <c r="B11" s="41">
        <v>1</v>
      </c>
      <c r="C11" s="49">
        <v>2</v>
      </c>
      <c r="D11" s="10">
        <v>10</v>
      </c>
      <c r="E11" s="4">
        <v>3</v>
      </c>
      <c r="F11" s="4">
        <v>18</v>
      </c>
      <c r="G11" s="4">
        <v>3</v>
      </c>
      <c r="H11" s="4">
        <v>6</v>
      </c>
      <c r="I11" s="4">
        <v>2</v>
      </c>
      <c r="J11" s="7">
        <v>8</v>
      </c>
      <c r="K11" s="4">
        <v>10</v>
      </c>
      <c r="L11" s="4">
        <v>2</v>
      </c>
      <c r="M11" s="4">
        <v>0</v>
      </c>
      <c r="N11" s="30">
        <f>SUM(C11:M11)</f>
        <v>64</v>
      </c>
      <c r="O11" s="11"/>
      <c r="P11" s="11"/>
    </row>
    <row r="12" spans="1:16" ht="13.5" customHeight="1" x14ac:dyDescent="0.2">
      <c r="A12" s="18" t="s">
        <v>74</v>
      </c>
      <c r="B12" s="41">
        <v>0</v>
      </c>
      <c r="C12" s="51">
        <v>1</v>
      </c>
      <c r="D12" s="10">
        <v>1</v>
      </c>
      <c r="E12" s="4">
        <v>2</v>
      </c>
      <c r="F12" s="4">
        <v>0</v>
      </c>
      <c r="G12" s="4">
        <v>3</v>
      </c>
      <c r="H12" s="4">
        <v>1</v>
      </c>
      <c r="I12" s="4">
        <v>0</v>
      </c>
      <c r="J12" s="7">
        <v>2</v>
      </c>
      <c r="K12" s="4">
        <v>1</v>
      </c>
      <c r="L12" s="4">
        <v>2</v>
      </c>
      <c r="M12" s="4">
        <v>0</v>
      </c>
      <c r="N12" s="30">
        <f>SUM(C12:M12)</f>
        <v>13</v>
      </c>
      <c r="O12" s="11"/>
      <c r="P12" s="11"/>
    </row>
    <row r="13" spans="1:16" ht="16" x14ac:dyDescent="0.2">
      <c r="A13" s="18" t="s">
        <v>82</v>
      </c>
      <c r="B13" s="41">
        <v>0</v>
      </c>
      <c r="C13" s="51">
        <v>1</v>
      </c>
      <c r="D13" s="49">
        <v>0</v>
      </c>
      <c r="E13" s="4">
        <v>0</v>
      </c>
      <c r="F13" s="4">
        <v>0</v>
      </c>
      <c r="G13" s="4">
        <v>0</v>
      </c>
      <c r="H13" s="4">
        <v>0</v>
      </c>
      <c r="I13" s="4">
        <v>0</v>
      </c>
      <c r="J13" s="7">
        <v>0</v>
      </c>
      <c r="K13" s="4">
        <v>0</v>
      </c>
      <c r="L13" s="4">
        <v>1</v>
      </c>
      <c r="M13" s="4">
        <v>0</v>
      </c>
      <c r="N13" s="30">
        <f>SUM(C13:M13)</f>
        <v>2</v>
      </c>
      <c r="O13" s="11"/>
      <c r="P13" s="11"/>
    </row>
    <row r="14" spans="1:16" ht="16" x14ac:dyDescent="0.2">
      <c r="A14" s="17" t="s">
        <v>83</v>
      </c>
      <c r="B14" s="41">
        <v>0</v>
      </c>
      <c r="C14" s="51">
        <v>1</v>
      </c>
      <c r="D14" s="10">
        <v>1</v>
      </c>
      <c r="E14" s="4">
        <v>2</v>
      </c>
      <c r="F14" s="4">
        <v>2</v>
      </c>
      <c r="G14" s="4">
        <v>0</v>
      </c>
      <c r="H14" s="4">
        <v>1</v>
      </c>
      <c r="I14" s="4">
        <v>0</v>
      </c>
      <c r="J14" s="7">
        <v>2</v>
      </c>
      <c r="K14" s="4">
        <v>2</v>
      </c>
      <c r="L14" s="4">
        <v>0</v>
      </c>
      <c r="M14" s="4">
        <v>0</v>
      </c>
      <c r="N14" s="30">
        <f>SUM(C14:M14)</f>
        <v>11</v>
      </c>
      <c r="O14" s="11"/>
      <c r="P14" s="11"/>
    </row>
    <row r="15" spans="1:16" ht="16" x14ac:dyDescent="0.2">
      <c r="A15" s="18" t="s">
        <v>163</v>
      </c>
      <c r="B15" s="50" t="s">
        <v>165</v>
      </c>
      <c r="C15" s="50" t="s">
        <v>165</v>
      </c>
      <c r="D15" s="50" t="s">
        <v>165</v>
      </c>
      <c r="E15" s="4">
        <v>6</v>
      </c>
      <c r="F15" s="4">
        <v>9</v>
      </c>
      <c r="G15" s="4">
        <v>0</v>
      </c>
      <c r="H15" s="4">
        <v>1</v>
      </c>
      <c r="I15" s="4">
        <v>2</v>
      </c>
      <c r="J15" s="7">
        <v>0</v>
      </c>
      <c r="K15" s="4">
        <v>3</v>
      </c>
      <c r="L15" s="4">
        <v>5</v>
      </c>
      <c r="M15" s="4">
        <v>0</v>
      </c>
      <c r="N15" s="30">
        <f t="shared" ref="N15:N19" si="3">SUM(B15:M15)</f>
        <v>26</v>
      </c>
      <c r="O15" s="11"/>
      <c r="P15" s="11"/>
    </row>
    <row r="16" spans="1:16" ht="16" hidden="1" x14ac:dyDescent="0.2">
      <c r="A16" s="37" t="s">
        <v>86</v>
      </c>
      <c r="B16" s="50" t="s">
        <v>165</v>
      </c>
      <c r="C16" s="50" t="s">
        <v>165</v>
      </c>
      <c r="D16" s="50" t="s">
        <v>165</v>
      </c>
      <c r="E16" s="4" t="s">
        <v>165</v>
      </c>
      <c r="F16" s="4"/>
      <c r="G16" s="4"/>
      <c r="H16" s="4"/>
      <c r="I16" s="4">
        <v>0</v>
      </c>
      <c r="J16">
        <v>0</v>
      </c>
      <c r="K16" s="4">
        <v>0</v>
      </c>
      <c r="L16" s="4"/>
      <c r="M16" s="4"/>
      <c r="N16" s="30">
        <f t="shared" si="3"/>
        <v>0</v>
      </c>
      <c r="O16" s="11"/>
      <c r="P16" s="11"/>
    </row>
    <row r="17" spans="1:16" ht="16" x14ac:dyDescent="0.2">
      <c r="A17" s="14" t="s">
        <v>161</v>
      </c>
      <c r="B17" s="27">
        <v>10</v>
      </c>
      <c r="C17" s="27">
        <v>2</v>
      </c>
      <c r="D17" s="27">
        <v>14</v>
      </c>
      <c r="E17" s="27">
        <v>2</v>
      </c>
      <c r="F17" s="26">
        <v>0</v>
      </c>
      <c r="G17" s="26">
        <v>0</v>
      </c>
      <c r="H17" s="26">
        <v>1</v>
      </c>
      <c r="I17" s="26">
        <v>0</v>
      </c>
      <c r="J17" s="26">
        <v>0</v>
      </c>
      <c r="K17" s="26">
        <v>3</v>
      </c>
      <c r="L17" s="26">
        <v>0</v>
      </c>
      <c r="M17" s="26">
        <v>0</v>
      </c>
      <c r="N17" s="30">
        <f t="shared" ref="N17" si="4">SUM(B17:M17)</f>
        <v>32</v>
      </c>
      <c r="O17" s="11"/>
      <c r="P17" s="11"/>
    </row>
    <row r="18" spans="1:16" ht="16" x14ac:dyDescent="0.2">
      <c r="A18" s="14" t="s">
        <v>14</v>
      </c>
      <c r="B18" s="27">
        <v>11</v>
      </c>
      <c r="C18" s="53">
        <v>7</v>
      </c>
      <c r="D18" s="27">
        <v>34</v>
      </c>
      <c r="E18" s="27">
        <v>12</v>
      </c>
      <c r="F18" s="27">
        <v>12</v>
      </c>
      <c r="G18" s="26">
        <v>13</v>
      </c>
      <c r="H18" s="26">
        <v>3</v>
      </c>
      <c r="I18" s="26">
        <v>0</v>
      </c>
      <c r="J18" s="26">
        <v>7</v>
      </c>
      <c r="K18" s="26">
        <v>9</v>
      </c>
      <c r="L18" s="26">
        <v>15</v>
      </c>
      <c r="M18" s="26">
        <v>0</v>
      </c>
      <c r="N18" s="30">
        <f>SUM(B18:M18)</f>
        <v>123</v>
      </c>
      <c r="O18" s="11"/>
      <c r="P18" s="11"/>
    </row>
    <row r="19" spans="1:16" ht="16" x14ac:dyDescent="0.2">
      <c r="A19" s="14" t="s">
        <v>89</v>
      </c>
      <c r="B19" s="27">
        <v>11</v>
      </c>
      <c r="C19" s="52">
        <v>7</v>
      </c>
      <c r="D19" s="27">
        <v>34</v>
      </c>
      <c r="E19" s="27">
        <v>12</v>
      </c>
      <c r="F19" s="27">
        <v>12</v>
      </c>
      <c r="G19" s="26">
        <v>13</v>
      </c>
      <c r="H19" s="26">
        <v>3</v>
      </c>
      <c r="I19" s="26">
        <v>0</v>
      </c>
      <c r="J19" s="26">
        <v>7</v>
      </c>
      <c r="K19" s="26">
        <v>9</v>
      </c>
      <c r="L19" s="26">
        <v>15</v>
      </c>
      <c r="M19" s="26">
        <v>0</v>
      </c>
      <c r="N19" s="30">
        <f t="shared" si="3"/>
        <v>123</v>
      </c>
      <c r="O19" s="11"/>
      <c r="P19" s="11"/>
    </row>
    <row r="20" spans="1:16" ht="17" x14ac:dyDescent="0.2">
      <c r="A20" s="36" t="s">
        <v>85</v>
      </c>
      <c r="B20" s="3"/>
      <c r="C20" s="3"/>
      <c r="D20" s="3"/>
      <c r="E20" s="3"/>
      <c r="F20" s="3"/>
      <c r="G20" s="3"/>
      <c r="H20" s="3"/>
      <c r="I20" s="3"/>
      <c r="J20" s="3"/>
      <c r="K20" s="3"/>
      <c r="L20" s="3"/>
      <c r="M20" s="3"/>
      <c r="N20" s="3"/>
      <c r="O20" s="11"/>
      <c r="P20" s="11"/>
    </row>
    <row r="21" spans="1:16" ht="17" x14ac:dyDescent="0.2">
      <c r="A21" s="13" t="s">
        <v>22</v>
      </c>
      <c r="B21" s="3"/>
      <c r="C21" s="3"/>
      <c r="D21" s="3"/>
      <c r="E21" s="3"/>
      <c r="F21" s="3"/>
      <c r="G21" s="3"/>
      <c r="H21" s="3"/>
      <c r="I21" s="3"/>
      <c r="J21" s="3"/>
      <c r="K21" s="3"/>
      <c r="L21" s="3"/>
      <c r="M21" s="3"/>
      <c r="N21" s="3"/>
      <c r="O21" s="11"/>
      <c r="P21" s="11"/>
    </row>
    <row r="22" spans="1:16" ht="16" x14ac:dyDescent="0.2">
      <c r="A22" s="19" t="s">
        <v>94</v>
      </c>
      <c r="B22" s="3"/>
      <c r="C22" s="3"/>
      <c r="D22" s="3"/>
      <c r="E22" s="3"/>
      <c r="F22" s="3"/>
      <c r="G22" s="3"/>
      <c r="H22" s="3"/>
      <c r="I22" s="3"/>
      <c r="J22" s="3"/>
      <c r="K22" s="3"/>
      <c r="L22" s="3"/>
      <c r="M22" s="3"/>
      <c r="N22" s="3"/>
      <c r="O22" s="11"/>
      <c r="P22" s="11"/>
    </row>
    <row r="23" spans="1:16" ht="16" x14ac:dyDescent="0.2">
      <c r="A23" s="18" t="s">
        <v>25</v>
      </c>
      <c r="B23" s="57">
        <v>0</v>
      </c>
      <c r="C23" s="56">
        <v>4</v>
      </c>
      <c r="D23" s="10">
        <v>11</v>
      </c>
      <c r="E23" s="10">
        <v>12</v>
      </c>
      <c r="F23" s="4">
        <v>19</v>
      </c>
      <c r="G23" s="4">
        <v>3</v>
      </c>
      <c r="H23" s="4">
        <v>7</v>
      </c>
      <c r="I23" s="4">
        <v>2</v>
      </c>
      <c r="J23" s="4">
        <v>6</v>
      </c>
      <c r="K23" s="4">
        <v>9</v>
      </c>
      <c r="L23" s="4">
        <v>6</v>
      </c>
      <c r="M23" s="4">
        <v>0</v>
      </c>
      <c r="N23" s="30">
        <f>SUM(B23:M23)</f>
        <v>79</v>
      </c>
      <c r="O23" s="11"/>
      <c r="P23" s="11"/>
    </row>
    <row r="24" spans="1:16" ht="16" x14ac:dyDescent="0.2">
      <c r="A24" s="18" t="s">
        <v>26</v>
      </c>
      <c r="B24" s="57">
        <v>1</v>
      </c>
      <c r="C24" s="56">
        <v>1</v>
      </c>
      <c r="D24" s="10">
        <v>1</v>
      </c>
      <c r="E24" s="10">
        <v>2</v>
      </c>
      <c r="F24" s="4">
        <v>10</v>
      </c>
      <c r="G24" s="4">
        <v>3</v>
      </c>
      <c r="H24" s="4">
        <v>2</v>
      </c>
      <c r="I24" s="4">
        <v>2</v>
      </c>
      <c r="J24" s="4">
        <v>6</v>
      </c>
      <c r="K24" s="4">
        <v>6</v>
      </c>
      <c r="L24" s="4">
        <v>4</v>
      </c>
      <c r="M24" s="4">
        <v>0</v>
      </c>
      <c r="N24" s="30">
        <f t="shared" ref="N24:N25" si="5">SUM(B24:M24)</f>
        <v>38</v>
      </c>
      <c r="O24" s="11"/>
      <c r="P24" s="11"/>
    </row>
    <row r="25" spans="1:16" ht="16" x14ac:dyDescent="0.2">
      <c r="A25" s="18" t="s">
        <v>127</v>
      </c>
      <c r="B25" s="57">
        <v>0</v>
      </c>
      <c r="C25" s="56">
        <v>0</v>
      </c>
      <c r="D25" s="10">
        <v>0</v>
      </c>
      <c r="E25" s="10">
        <v>0</v>
      </c>
      <c r="F25" s="4">
        <v>0</v>
      </c>
      <c r="G25" s="4">
        <v>0</v>
      </c>
      <c r="H25" s="4">
        <v>0</v>
      </c>
      <c r="I25" s="4">
        <v>0</v>
      </c>
      <c r="J25" s="4">
        <v>0</v>
      </c>
      <c r="K25" s="4">
        <v>2</v>
      </c>
      <c r="L25" s="4">
        <v>0</v>
      </c>
      <c r="M25" s="4">
        <v>0</v>
      </c>
      <c r="N25" s="30">
        <f t="shared" si="5"/>
        <v>2</v>
      </c>
      <c r="O25" s="11"/>
      <c r="P25" s="11"/>
    </row>
    <row r="26" spans="1:16" ht="16" x14ac:dyDescent="0.2">
      <c r="A26" s="19" t="s">
        <v>23</v>
      </c>
      <c r="B26" s="3"/>
      <c r="C26" s="3"/>
      <c r="D26" s="3"/>
      <c r="E26" s="61"/>
      <c r="F26" s="3"/>
      <c r="G26" s="3"/>
      <c r="H26" s="3"/>
      <c r="I26" s="3"/>
      <c r="J26" s="3"/>
      <c r="K26" s="3"/>
      <c r="L26" s="3"/>
      <c r="M26" s="3"/>
      <c r="N26" s="3"/>
      <c r="O26" s="11"/>
      <c r="P26" s="11"/>
    </row>
    <row r="27" spans="1:16" ht="16" x14ac:dyDescent="0.2">
      <c r="A27" s="18" t="s">
        <v>27</v>
      </c>
      <c r="B27" s="54">
        <v>1</v>
      </c>
      <c r="C27" s="49">
        <v>4</v>
      </c>
      <c r="D27" s="10">
        <v>10</v>
      </c>
      <c r="E27" s="10">
        <v>11</v>
      </c>
      <c r="F27" s="4">
        <v>26</v>
      </c>
      <c r="G27" s="4">
        <v>5</v>
      </c>
      <c r="H27" s="4">
        <v>8</v>
      </c>
      <c r="I27" s="4">
        <v>2</v>
      </c>
      <c r="J27" s="4">
        <v>10</v>
      </c>
      <c r="K27" s="4">
        <v>13</v>
      </c>
      <c r="L27" s="4">
        <v>8</v>
      </c>
      <c r="M27" s="4">
        <v>0</v>
      </c>
      <c r="N27" s="30">
        <f>SUM(B27:M27)</f>
        <v>98</v>
      </c>
    </row>
    <row r="28" spans="1:16" ht="16" x14ac:dyDescent="0.2">
      <c r="A28" s="18" t="s">
        <v>28</v>
      </c>
      <c r="B28" s="54">
        <v>0</v>
      </c>
      <c r="C28" s="49">
        <v>1</v>
      </c>
      <c r="D28" s="10">
        <v>2</v>
      </c>
      <c r="E28" s="10">
        <v>3</v>
      </c>
      <c r="F28" s="4">
        <v>3</v>
      </c>
      <c r="G28" s="4">
        <v>1</v>
      </c>
      <c r="H28" s="4">
        <v>1</v>
      </c>
      <c r="I28" s="4">
        <v>2</v>
      </c>
      <c r="J28" s="4">
        <v>2</v>
      </c>
      <c r="K28" s="4">
        <v>4</v>
      </c>
      <c r="L28" s="4">
        <v>2</v>
      </c>
      <c r="M28" s="4">
        <v>0</v>
      </c>
      <c r="N28" s="30">
        <f t="shared" ref="N28:N32" si="6">SUM(B28:M28)</f>
        <v>21</v>
      </c>
    </row>
    <row r="29" spans="1:16" ht="16" x14ac:dyDescent="0.2">
      <c r="A29" s="18" t="s">
        <v>29</v>
      </c>
      <c r="B29" s="54">
        <v>0</v>
      </c>
      <c r="C29" s="49">
        <v>0</v>
      </c>
      <c r="D29" s="10">
        <v>0</v>
      </c>
      <c r="E29" s="10">
        <v>0</v>
      </c>
      <c r="F29" s="4">
        <v>0</v>
      </c>
      <c r="G29" s="4">
        <v>0</v>
      </c>
      <c r="H29" s="4">
        <v>0</v>
      </c>
      <c r="I29" s="4">
        <v>0</v>
      </c>
      <c r="J29" s="4">
        <v>0</v>
      </c>
      <c r="K29" s="4">
        <v>0</v>
      </c>
      <c r="L29" s="4">
        <v>0</v>
      </c>
      <c r="M29" s="4">
        <v>0</v>
      </c>
      <c r="N29" s="30">
        <f t="shared" si="6"/>
        <v>0</v>
      </c>
    </row>
    <row r="30" spans="1:16" ht="16" x14ac:dyDescent="0.2">
      <c r="A30" s="18" t="s">
        <v>30</v>
      </c>
      <c r="B30" s="54">
        <v>0</v>
      </c>
      <c r="C30" s="49">
        <v>0</v>
      </c>
      <c r="D30" s="10">
        <v>0</v>
      </c>
      <c r="E30" s="10">
        <v>0</v>
      </c>
      <c r="F30" s="4">
        <v>0</v>
      </c>
      <c r="G30" s="4">
        <v>0</v>
      </c>
      <c r="H30" s="4">
        <v>0</v>
      </c>
      <c r="I30" s="4">
        <v>0</v>
      </c>
      <c r="J30" s="4">
        <v>0</v>
      </c>
      <c r="K30" s="4">
        <v>0</v>
      </c>
      <c r="L30" s="4">
        <v>0</v>
      </c>
      <c r="M30" s="4">
        <v>0</v>
      </c>
      <c r="N30" s="30">
        <f t="shared" si="6"/>
        <v>0</v>
      </c>
    </row>
    <row r="31" spans="1:16" ht="16" x14ac:dyDescent="0.2">
      <c r="A31" s="18" t="s">
        <v>31</v>
      </c>
      <c r="B31" s="54">
        <v>0</v>
      </c>
      <c r="C31" s="49">
        <v>0</v>
      </c>
      <c r="D31" s="10">
        <v>0</v>
      </c>
      <c r="E31" s="10">
        <v>0</v>
      </c>
      <c r="F31" s="4">
        <v>0</v>
      </c>
      <c r="G31" s="4">
        <v>0</v>
      </c>
      <c r="H31" s="4">
        <v>0</v>
      </c>
      <c r="I31" s="4">
        <v>0</v>
      </c>
      <c r="J31" s="4">
        <v>0</v>
      </c>
      <c r="K31" s="4">
        <v>0</v>
      </c>
      <c r="L31" s="4">
        <v>0</v>
      </c>
      <c r="M31" s="4">
        <v>0</v>
      </c>
      <c r="N31" s="30">
        <f t="shared" si="6"/>
        <v>0</v>
      </c>
    </row>
    <row r="32" spans="1:16" ht="16" x14ac:dyDescent="0.2">
      <c r="A32" s="18" t="s">
        <v>1</v>
      </c>
      <c r="B32" s="54">
        <v>0</v>
      </c>
      <c r="C32" s="49">
        <v>0</v>
      </c>
      <c r="D32" s="10">
        <v>0</v>
      </c>
      <c r="E32" s="10">
        <v>0</v>
      </c>
      <c r="F32" s="4">
        <v>0</v>
      </c>
      <c r="G32" s="4">
        <v>0</v>
      </c>
      <c r="H32" s="4">
        <v>0</v>
      </c>
      <c r="I32" s="4">
        <v>0</v>
      </c>
      <c r="J32" s="4">
        <v>0</v>
      </c>
      <c r="K32" s="4">
        <v>0</v>
      </c>
      <c r="L32" s="4">
        <v>0</v>
      </c>
      <c r="M32" s="4">
        <v>0</v>
      </c>
      <c r="N32" s="30">
        <f t="shared" si="6"/>
        <v>0</v>
      </c>
    </row>
    <row r="33" spans="1:53" ht="16" x14ac:dyDescent="0.2">
      <c r="A33" s="19" t="s">
        <v>24</v>
      </c>
      <c r="B33" s="3"/>
      <c r="C33" s="3"/>
      <c r="D33" s="3"/>
      <c r="E33" s="61"/>
      <c r="F33" s="3"/>
      <c r="G33" s="3"/>
      <c r="H33" s="3"/>
      <c r="I33" s="3"/>
      <c r="J33" s="3"/>
      <c r="K33" s="3"/>
      <c r="L33" s="3"/>
      <c r="M33" s="3"/>
      <c r="N33" s="3"/>
    </row>
    <row r="34" spans="1:53" ht="16" x14ac:dyDescent="0.2">
      <c r="A34" s="20" t="s">
        <v>32</v>
      </c>
      <c r="B34" s="55">
        <v>0</v>
      </c>
      <c r="C34" s="56">
        <v>0</v>
      </c>
      <c r="D34" s="10">
        <v>1</v>
      </c>
      <c r="E34" s="10">
        <v>0</v>
      </c>
      <c r="F34" s="4">
        <v>2</v>
      </c>
      <c r="G34" s="4">
        <v>0</v>
      </c>
      <c r="H34" s="4">
        <v>0</v>
      </c>
      <c r="I34" s="4">
        <v>0</v>
      </c>
      <c r="J34" s="4">
        <v>0</v>
      </c>
      <c r="K34" s="4">
        <v>1</v>
      </c>
      <c r="L34" s="4">
        <v>0</v>
      </c>
      <c r="M34" s="4">
        <v>0</v>
      </c>
      <c r="N34" s="30">
        <f>SUM(B34:M34)</f>
        <v>4</v>
      </c>
    </row>
    <row r="35" spans="1:53" ht="16" x14ac:dyDescent="0.2">
      <c r="A35" s="20" t="s">
        <v>33</v>
      </c>
      <c r="B35" s="55">
        <v>0</v>
      </c>
      <c r="C35" s="56">
        <v>0</v>
      </c>
      <c r="D35" s="10">
        <v>1</v>
      </c>
      <c r="E35" s="10">
        <v>0</v>
      </c>
      <c r="F35" s="4">
        <v>3</v>
      </c>
      <c r="G35" s="4">
        <v>0</v>
      </c>
      <c r="H35" s="4">
        <v>0</v>
      </c>
      <c r="I35" s="4">
        <v>0</v>
      </c>
      <c r="J35" s="4">
        <v>0</v>
      </c>
      <c r="K35" s="4">
        <v>0</v>
      </c>
      <c r="L35" s="4">
        <v>0</v>
      </c>
      <c r="M35" s="4">
        <v>0</v>
      </c>
      <c r="N35" s="30">
        <f t="shared" ref="N35:N39" si="7">SUM(B35:M35)</f>
        <v>4</v>
      </c>
    </row>
    <row r="36" spans="1:53" ht="16" x14ac:dyDescent="0.2">
      <c r="A36" s="20" t="s">
        <v>34</v>
      </c>
      <c r="B36" s="55">
        <v>0</v>
      </c>
      <c r="C36" s="56">
        <v>0</v>
      </c>
      <c r="D36" s="10">
        <v>3</v>
      </c>
      <c r="E36" s="10">
        <v>2</v>
      </c>
      <c r="F36" s="4">
        <v>7</v>
      </c>
      <c r="G36" s="4">
        <v>0</v>
      </c>
      <c r="H36" s="4">
        <v>3</v>
      </c>
      <c r="I36" s="4">
        <v>0</v>
      </c>
      <c r="J36" s="4">
        <v>1</v>
      </c>
      <c r="K36" s="4">
        <v>2</v>
      </c>
      <c r="L36" s="4">
        <v>2</v>
      </c>
      <c r="M36" s="4">
        <v>0</v>
      </c>
      <c r="N36" s="30">
        <f t="shared" si="7"/>
        <v>20</v>
      </c>
    </row>
    <row r="37" spans="1:53" ht="16" x14ac:dyDescent="0.2">
      <c r="A37" s="20" t="s">
        <v>35</v>
      </c>
      <c r="B37" s="55">
        <v>0</v>
      </c>
      <c r="C37" s="56">
        <v>0</v>
      </c>
      <c r="D37" s="10">
        <v>2</v>
      </c>
      <c r="E37" s="10">
        <v>3</v>
      </c>
      <c r="F37" s="4">
        <v>5</v>
      </c>
      <c r="G37" s="4">
        <v>0</v>
      </c>
      <c r="H37" s="4">
        <v>4</v>
      </c>
      <c r="I37" s="4">
        <v>1</v>
      </c>
      <c r="J37" s="4">
        <v>5</v>
      </c>
      <c r="K37" s="4">
        <v>4</v>
      </c>
      <c r="L37" s="4">
        <v>4</v>
      </c>
      <c r="M37" s="4">
        <v>0</v>
      </c>
      <c r="N37" s="30">
        <f t="shared" si="7"/>
        <v>28</v>
      </c>
    </row>
    <row r="38" spans="1:53" ht="16" x14ac:dyDescent="0.2">
      <c r="A38" s="20" t="s">
        <v>36</v>
      </c>
      <c r="B38" s="55">
        <v>0</v>
      </c>
      <c r="C38" s="56">
        <v>1</v>
      </c>
      <c r="D38" s="10">
        <v>3</v>
      </c>
      <c r="E38" s="10">
        <v>5</v>
      </c>
      <c r="F38" s="4">
        <v>4</v>
      </c>
      <c r="G38" s="4">
        <v>2</v>
      </c>
      <c r="H38" s="4">
        <v>1</v>
      </c>
      <c r="I38" s="4">
        <v>2</v>
      </c>
      <c r="J38" s="4">
        <v>4</v>
      </c>
      <c r="K38" s="4">
        <v>5</v>
      </c>
      <c r="L38" s="4">
        <v>3</v>
      </c>
      <c r="M38" s="4">
        <v>0</v>
      </c>
      <c r="N38" s="30">
        <f t="shared" si="7"/>
        <v>30</v>
      </c>
    </row>
    <row r="39" spans="1:53" ht="16" x14ac:dyDescent="0.2">
      <c r="A39" s="31" t="s">
        <v>37</v>
      </c>
      <c r="B39" s="55">
        <v>1</v>
      </c>
      <c r="C39" s="56">
        <v>4</v>
      </c>
      <c r="D39" s="10">
        <v>2</v>
      </c>
      <c r="E39" s="10">
        <v>4</v>
      </c>
      <c r="F39" s="4">
        <v>8</v>
      </c>
      <c r="G39" s="4">
        <v>4</v>
      </c>
      <c r="H39" s="4">
        <v>2</v>
      </c>
      <c r="I39" s="4">
        <v>1</v>
      </c>
      <c r="J39" s="4">
        <v>2</v>
      </c>
      <c r="K39" s="4">
        <v>5</v>
      </c>
      <c r="L39" s="4">
        <v>1</v>
      </c>
      <c r="M39" s="4">
        <v>0</v>
      </c>
      <c r="N39" s="30">
        <f t="shared" si="7"/>
        <v>34</v>
      </c>
    </row>
    <row r="40" spans="1:53" s="11" customFormat="1" x14ac:dyDescent="0.2">
      <c r="A40" s="84"/>
      <c r="B40" s="84"/>
      <c r="C40" s="84"/>
      <c r="D40" s="84"/>
      <c r="E40" s="84"/>
      <c r="F40" s="84"/>
      <c r="G40" s="84"/>
      <c r="H40" s="84"/>
      <c r="I40" s="84"/>
      <c r="J40" s="84"/>
      <c r="K40" s="84"/>
      <c r="L40" s="84"/>
      <c r="M40" s="84"/>
      <c r="N40" s="85"/>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s="7" customFormat="1" ht="17.25" customHeight="1" x14ac:dyDescent="0.2">
      <c r="A41" s="13" t="s">
        <v>38</v>
      </c>
      <c r="B41" s="6"/>
      <c r="C41" s="6"/>
      <c r="D41" s="6"/>
      <c r="E41" s="6"/>
      <c r="F41" s="6"/>
      <c r="G41" s="6"/>
      <c r="H41" s="6"/>
      <c r="I41" s="6"/>
      <c r="J41" s="6"/>
      <c r="K41" s="6"/>
      <c r="L41" s="6"/>
      <c r="M41" s="6"/>
      <c r="N41" s="6"/>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6" x14ac:dyDescent="0.2">
      <c r="A42" s="21" t="s">
        <v>39</v>
      </c>
      <c r="B42" s="51">
        <f>SUM(B43+B51+B59)</f>
        <v>0</v>
      </c>
      <c r="C42" s="51">
        <f t="shared" ref="C42" si="8">SUM(C43+C51+C59)</f>
        <v>0</v>
      </c>
      <c r="D42" s="4">
        <v>4</v>
      </c>
      <c r="E42" s="4">
        <v>8</v>
      </c>
      <c r="F42" s="4">
        <v>5</v>
      </c>
      <c r="G42" s="4">
        <v>11</v>
      </c>
      <c r="H42" s="4">
        <v>11</v>
      </c>
      <c r="I42" s="4">
        <v>3</v>
      </c>
      <c r="J42" s="4">
        <v>21</v>
      </c>
      <c r="K42" s="4">
        <v>11</v>
      </c>
      <c r="L42" s="4">
        <v>9</v>
      </c>
      <c r="M42" s="4">
        <v>7</v>
      </c>
      <c r="N42" s="30">
        <f>SUM(B42:M42)</f>
        <v>90</v>
      </c>
    </row>
    <row r="43" spans="1:53" ht="16" x14ac:dyDescent="0.2">
      <c r="A43" s="17" t="s">
        <v>61</v>
      </c>
      <c r="B43" s="51">
        <f>SUM(B44:B50)</f>
        <v>0</v>
      </c>
      <c r="C43" s="51">
        <f t="shared" ref="C43" si="9">SUM(C44:C50)</f>
        <v>0</v>
      </c>
      <c r="D43" s="4">
        <v>0</v>
      </c>
      <c r="E43" s="4">
        <v>3</v>
      </c>
      <c r="F43" s="4">
        <v>1</v>
      </c>
      <c r="G43" s="4">
        <v>1</v>
      </c>
      <c r="H43" s="4">
        <v>8</v>
      </c>
      <c r="I43" s="4">
        <v>3</v>
      </c>
      <c r="J43" s="4">
        <v>7</v>
      </c>
      <c r="K43" s="4">
        <v>8</v>
      </c>
      <c r="L43" s="4">
        <v>0</v>
      </c>
      <c r="M43" s="4">
        <v>3</v>
      </c>
      <c r="N43" s="75">
        <f t="shared" ref="N43:N66" si="10">SUM(B43:M43)</f>
        <v>34</v>
      </c>
    </row>
    <row r="44" spans="1:53" ht="16" x14ac:dyDescent="0.2">
      <c r="A44" s="17" t="s">
        <v>46</v>
      </c>
      <c r="B44" s="51">
        <v>0</v>
      </c>
      <c r="C44" s="51">
        <v>0</v>
      </c>
      <c r="D44" s="4">
        <v>0</v>
      </c>
      <c r="E44" s="4">
        <v>0</v>
      </c>
      <c r="F44" s="4">
        <v>0</v>
      </c>
      <c r="G44" s="4">
        <v>0</v>
      </c>
      <c r="H44" s="4">
        <v>1</v>
      </c>
      <c r="I44" s="4">
        <v>0</v>
      </c>
      <c r="J44" s="4">
        <v>0</v>
      </c>
      <c r="K44" s="4">
        <v>0</v>
      </c>
      <c r="L44" s="4">
        <v>0</v>
      </c>
      <c r="M44" s="4">
        <v>0</v>
      </c>
      <c r="N44" s="30">
        <f t="shared" si="10"/>
        <v>1</v>
      </c>
    </row>
    <row r="45" spans="1:53" ht="16" x14ac:dyDescent="0.2">
      <c r="A45" s="17" t="s">
        <v>47</v>
      </c>
      <c r="B45" s="51">
        <v>0</v>
      </c>
      <c r="C45" s="51">
        <v>0</v>
      </c>
      <c r="D45" s="4">
        <v>0</v>
      </c>
      <c r="E45" s="4">
        <v>0</v>
      </c>
      <c r="F45" s="4">
        <v>0</v>
      </c>
      <c r="G45" s="4">
        <v>1</v>
      </c>
      <c r="H45" s="4">
        <v>0</v>
      </c>
      <c r="I45" s="4">
        <v>0</v>
      </c>
      <c r="J45" s="4">
        <v>0</v>
      </c>
      <c r="K45" s="4">
        <v>0</v>
      </c>
      <c r="L45" s="4">
        <v>0</v>
      </c>
      <c r="M45" s="4">
        <v>0</v>
      </c>
      <c r="N45" s="30">
        <f t="shared" si="10"/>
        <v>1</v>
      </c>
    </row>
    <row r="46" spans="1:53" ht="16" x14ac:dyDescent="0.2">
      <c r="A46" s="17" t="s">
        <v>48</v>
      </c>
      <c r="B46" s="51">
        <v>0</v>
      </c>
      <c r="C46" s="51">
        <v>0</v>
      </c>
      <c r="D46" s="4">
        <v>0</v>
      </c>
      <c r="E46" s="4">
        <v>1</v>
      </c>
      <c r="F46" s="4">
        <v>0</v>
      </c>
      <c r="G46" s="4">
        <v>0</v>
      </c>
      <c r="H46" s="4">
        <v>1</v>
      </c>
      <c r="I46" s="4">
        <v>0</v>
      </c>
      <c r="J46" s="4">
        <v>0</v>
      </c>
      <c r="K46" s="4">
        <v>0</v>
      </c>
      <c r="L46" s="4">
        <v>0</v>
      </c>
      <c r="M46" s="4">
        <v>0</v>
      </c>
      <c r="N46" s="30">
        <f t="shared" si="10"/>
        <v>2</v>
      </c>
    </row>
    <row r="47" spans="1:53" ht="16" x14ac:dyDescent="0.2">
      <c r="A47" s="17" t="s">
        <v>49</v>
      </c>
      <c r="B47" s="51">
        <v>0</v>
      </c>
      <c r="C47" s="51">
        <v>0</v>
      </c>
      <c r="D47" s="4">
        <v>0</v>
      </c>
      <c r="E47" s="4">
        <v>0</v>
      </c>
      <c r="F47" s="4">
        <v>1</v>
      </c>
      <c r="G47" s="4">
        <v>0</v>
      </c>
      <c r="H47" s="4">
        <v>5</v>
      </c>
      <c r="I47" s="4">
        <v>1</v>
      </c>
      <c r="J47" s="4">
        <v>1</v>
      </c>
      <c r="K47" s="4">
        <v>3</v>
      </c>
      <c r="L47" s="4">
        <v>0</v>
      </c>
      <c r="M47" s="4">
        <v>0</v>
      </c>
      <c r="N47" s="30">
        <f t="shared" si="10"/>
        <v>11</v>
      </c>
    </row>
    <row r="48" spans="1:53" ht="16" x14ac:dyDescent="0.2">
      <c r="A48" s="17" t="s">
        <v>50</v>
      </c>
      <c r="B48" s="51">
        <v>0</v>
      </c>
      <c r="C48" s="51">
        <v>0</v>
      </c>
      <c r="D48" s="4">
        <v>0</v>
      </c>
      <c r="E48" s="4">
        <v>2</v>
      </c>
      <c r="F48" s="4">
        <v>0</v>
      </c>
      <c r="G48" s="4">
        <v>0</v>
      </c>
      <c r="H48" s="4">
        <v>1</v>
      </c>
      <c r="I48" s="4">
        <v>0</v>
      </c>
      <c r="J48" s="4">
        <v>4</v>
      </c>
      <c r="K48" s="4">
        <v>3</v>
      </c>
      <c r="L48" s="4">
        <v>0</v>
      </c>
      <c r="M48" s="4">
        <v>0</v>
      </c>
      <c r="N48" s="30">
        <f t="shared" si="10"/>
        <v>10</v>
      </c>
    </row>
    <row r="49" spans="1:16" ht="16" x14ac:dyDescent="0.2">
      <c r="A49" s="17" t="s">
        <v>51</v>
      </c>
      <c r="B49" s="51">
        <v>0</v>
      </c>
      <c r="C49" s="51">
        <v>0</v>
      </c>
      <c r="D49" s="4">
        <v>0</v>
      </c>
      <c r="E49" s="4">
        <v>0</v>
      </c>
      <c r="F49" s="4">
        <v>0</v>
      </c>
      <c r="G49" s="4">
        <v>0</v>
      </c>
      <c r="H49" s="4">
        <v>0</v>
      </c>
      <c r="I49" s="4">
        <v>2</v>
      </c>
      <c r="J49" s="4">
        <v>2</v>
      </c>
      <c r="K49" s="4">
        <v>3</v>
      </c>
      <c r="L49" s="4">
        <v>0</v>
      </c>
      <c r="M49" s="4">
        <v>3</v>
      </c>
      <c r="N49" s="30">
        <f t="shared" si="10"/>
        <v>10</v>
      </c>
    </row>
    <row r="50" spans="1:16" ht="16" x14ac:dyDescent="0.2">
      <c r="A50" s="17" t="s">
        <v>52</v>
      </c>
      <c r="B50" s="51">
        <v>0</v>
      </c>
      <c r="C50" s="51">
        <v>0</v>
      </c>
      <c r="D50" s="4">
        <v>0</v>
      </c>
      <c r="E50" s="4">
        <v>0</v>
      </c>
      <c r="F50" s="4">
        <v>0</v>
      </c>
      <c r="G50" s="4">
        <v>0</v>
      </c>
      <c r="H50" s="4">
        <v>0</v>
      </c>
      <c r="I50" s="4">
        <v>0</v>
      </c>
      <c r="J50" s="4">
        <v>0</v>
      </c>
      <c r="K50" s="4">
        <v>0</v>
      </c>
      <c r="L50" s="4">
        <v>0</v>
      </c>
      <c r="M50" s="4">
        <v>0</v>
      </c>
      <c r="N50" s="30">
        <f t="shared" si="10"/>
        <v>0</v>
      </c>
    </row>
    <row r="51" spans="1:16" ht="16" x14ac:dyDescent="0.2">
      <c r="A51" s="17" t="s">
        <v>62</v>
      </c>
      <c r="B51" s="51">
        <f>SUM(B52:B58)</f>
        <v>0</v>
      </c>
      <c r="C51" s="51">
        <f t="shared" ref="C51" si="11">SUM(C52:C58)</f>
        <v>0</v>
      </c>
      <c r="D51" s="4">
        <v>4</v>
      </c>
      <c r="E51" s="4">
        <v>3</v>
      </c>
      <c r="F51" s="4">
        <v>4</v>
      </c>
      <c r="G51" s="4">
        <v>8</v>
      </c>
      <c r="H51" s="4">
        <v>3</v>
      </c>
      <c r="I51" s="4">
        <v>1</v>
      </c>
      <c r="J51" s="4">
        <v>12</v>
      </c>
      <c r="K51" s="4">
        <v>3</v>
      </c>
      <c r="L51" s="4">
        <v>6</v>
      </c>
      <c r="M51" s="4">
        <v>4</v>
      </c>
      <c r="N51" s="75">
        <f t="shared" si="10"/>
        <v>48</v>
      </c>
      <c r="O51" s="11"/>
      <c r="P51" s="11"/>
    </row>
    <row r="52" spans="1:16" ht="16" x14ac:dyDescent="0.2">
      <c r="A52" s="17" t="s">
        <v>46</v>
      </c>
      <c r="B52" s="51">
        <v>0</v>
      </c>
      <c r="C52" s="51">
        <v>0</v>
      </c>
      <c r="D52" s="4">
        <v>0</v>
      </c>
      <c r="E52" s="4">
        <v>1</v>
      </c>
      <c r="F52" s="4">
        <v>1</v>
      </c>
      <c r="G52" s="4">
        <v>0</v>
      </c>
      <c r="H52" s="4">
        <v>1</v>
      </c>
      <c r="I52" s="4">
        <v>1</v>
      </c>
      <c r="J52" s="4">
        <v>3</v>
      </c>
      <c r="K52" s="4">
        <v>1</v>
      </c>
      <c r="L52" s="4">
        <v>0</v>
      </c>
      <c r="M52" s="4">
        <v>0</v>
      </c>
      <c r="N52" s="30">
        <f t="shared" si="10"/>
        <v>8</v>
      </c>
      <c r="O52" s="11"/>
      <c r="P52" s="11"/>
    </row>
    <row r="53" spans="1:16" ht="16" x14ac:dyDescent="0.2">
      <c r="A53" s="17" t="s">
        <v>47</v>
      </c>
      <c r="B53" s="51">
        <v>0</v>
      </c>
      <c r="C53" s="51">
        <v>0</v>
      </c>
      <c r="D53" s="4">
        <v>0</v>
      </c>
      <c r="E53" s="4">
        <v>0</v>
      </c>
      <c r="F53" s="4">
        <v>1</v>
      </c>
      <c r="G53" s="4">
        <v>0</v>
      </c>
      <c r="H53" s="4">
        <v>1</v>
      </c>
      <c r="I53" s="4">
        <v>0</v>
      </c>
      <c r="J53" s="4">
        <v>2</v>
      </c>
      <c r="K53" s="4">
        <v>0</v>
      </c>
      <c r="L53" s="4">
        <v>5</v>
      </c>
      <c r="M53" s="4">
        <v>3</v>
      </c>
      <c r="N53" s="30">
        <f t="shared" si="10"/>
        <v>12</v>
      </c>
      <c r="O53" s="11"/>
      <c r="P53" s="11"/>
    </row>
    <row r="54" spans="1:16" ht="16" x14ac:dyDescent="0.2">
      <c r="A54" s="17" t="s">
        <v>48</v>
      </c>
      <c r="B54" s="51">
        <v>0</v>
      </c>
      <c r="C54" s="51">
        <v>0</v>
      </c>
      <c r="D54" s="4">
        <v>0</v>
      </c>
      <c r="E54" s="4">
        <v>0</v>
      </c>
      <c r="F54" s="4">
        <v>2</v>
      </c>
      <c r="G54" s="4">
        <v>7</v>
      </c>
      <c r="H54" s="4">
        <v>1</v>
      </c>
      <c r="I54" s="4">
        <v>0</v>
      </c>
      <c r="J54" s="4">
        <v>1</v>
      </c>
      <c r="K54" s="4">
        <v>0</v>
      </c>
      <c r="L54" s="4">
        <v>1</v>
      </c>
      <c r="M54" s="4">
        <v>1</v>
      </c>
      <c r="N54" s="30">
        <f t="shared" si="10"/>
        <v>13</v>
      </c>
      <c r="O54" s="11"/>
      <c r="P54" s="11"/>
    </row>
    <row r="55" spans="1:16" ht="16" x14ac:dyDescent="0.2">
      <c r="A55" s="17" t="s">
        <v>49</v>
      </c>
      <c r="B55" s="51">
        <v>0</v>
      </c>
      <c r="C55" s="51">
        <v>0</v>
      </c>
      <c r="D55" s="4">
        <v>3</v>
      </c>
      <c r="E55" s="4">
        <v>1</v>
      </c>
      <c r="F55" s="4">
        <v>0</v>
      </c>
      <c r="G55" s="4">
        <v>1</v>
      </c>
      <c r="H55" s="4">
        <v>0</v>
      </c>
      <c r="I55" s="4">
        <v>0</v>
      </c>
      <c r="J55" s="4">
        <v>6</v>
      </c>
      <c r="K55" s="4">
        <v>1</v>
      </c>
      <c r="L55" s="4">
        <v>0</v>
      </c>
      <c r="M55" s="4">
        <v>0</v>
      </c>
      <c r="N55" s="30">
        <f t="shared" si="10"/>
        <v>12</v>
      </c>
      <c r="O55" s="11"/>
      <c r="P55" s="11"/>
    </row>
    <row r="56" spans="1:16" ht="16" x14ac:dyDescent="0.2">
      <c r="A56" s="17" t="s">
        <v>50</v>
      </c>
      <c r="B56" s="51">
        <v>0</v>
      </c>
      <c r="C56" s="51">
        <v>0</v>
      </c>
      <c r="D56" s="4">
        <v>1</v>
      </c>
      <c r="E56" s="4">
        <v>1</v>
      </c>
      <c r="F56" s="4">
        <v>0</v>
      </c>
      <c r="G56" s="4">
        <v>0</v>
      </c>
      <c r="H56" s="4">
        <v>0</v>
      </c>
      <c r="I56" s="4">
        <v>0</v>
      </c>
      <c r="J56" s="4">
        <v>0</v>
      </c>
      <c r="K56" s="4">
        <v>1</v>
      </c>
      <c r="L56" s="4">
        <v>0</v>
      </c>
      <c r="M56" s="4">
        <v>0</v>
      </c>
      <c r="N56" s="30">
        <f t="shared" si="10"/>
        <v>3</v>
      </c>
      <c r="O56" s="11"/>
      <c r="P56" s="11"/>
    </row>
    <row r="57" spans="1:16" ht="16" x14ac:dyDescent="0.2">
      <c r="A57" s="17" t="s">
        <v>51</v>
      </c>
      <c r="B57" s="51">
        <v>0</v>
      </c>
      <c r="C57" s="51">
        <v>0</v>
      </c>
      <c r="D57" s="4">
        <v>0</v>
      </c>
      <c r="E57" s="4">
        <v>0</v>
      </c>
      <c r="F57" s="4">
        <v>0</v>
      </c>
      <c r="G57" s="4">
        <v>0</v>
      </c>
      <c r="H57" s="4">
        <v>0</v>
      </c>
      <c r="I57" s="4">
        <v>0</v>
      </c>
      <c r="J57" s="4">
        <v>0</v>
      </c>
      <c r="K57" s="4">
        <v>0</v>
      </c>
      <c r="L57" s="4">
        <v>0</v>
      </c>
      <c r="M57" s="4">
        <v>0</v>
      </c>
      <c r="N57" s="30">
        <f t="shared" si="10"/>
        <v>0</v>
      </c>
      <c r="O57" s="11"/>
      <c r="P57" s="11"/>
    </row>
    <row r="58" spans="1:16" ht="16" x14ac:dyDescent="0.2">
      <c r="A58" s="17" t="s">
        <v>52</v>
      </c>
      <c r="B58" s="51">
        <v>0</v>
      </c>
      <c r="C58" s="51">
        <v>0</v>
      </c>
      <c r="D58" s="4">
        <v>0</v>
      </c>
      <c r="E58" s="4">
        <v>0</v>
      </c>
      <c r="F58" s="4">
        <v>0</v>
      </c>
      <c r="G58" s="4">
        <v>0</v>
      </c>
      <c r="H58" s="4">
        <v>0</v>
      </c>
      <c r="I58" s="4">
        <v>0</v>
      </c>
      <c r="J58" s="4">
        <v>0</v>
      </c>
      <c r="K58" s="4">
        <v>0</v>
      </c>
      <c r="L58" s="4">
        <v>0</v>
      </c>
      <c r="M58" s="4">
        <v>0</v>
      </c>
      <c r="N58" s="30">
        <f t="shared" si="10"/>
        <v>0</v>
      </c>
      <c r="O58" s="11"/>
      <c r="P58" s="11"/>
    </row>
    <row r="59" spans="1:16" ht="16" x14ac:dyDescent="0.2">
      <c r="A59" s="17" t="s">
        <v>63</v>
      </c>
      <c r="B59" s="51">
        <f>SUM(B60:B66)</f>
        <v>0</v>
      </c>
      <c r="C59" s="51">
        <f t="shared" ref="C59" si="12">SUM(C60:C66)</f>
        <v>0</v>
      </c>
      <c r="D59" s="4">
        <v>0</v>
      </c>
      <c r="E59" s="4">
        <v>2</v>
      </c>
      <c r="F59" s="4">
        <v>0</v>
      </c>
      <c r="G59" s="4">
        <v>2</v>
      </c>
      <c r="H59" s="4">
        <v>0</v>
      </c>
      <c r="I59" s="4">
        <v>0</v>
      </c>
      <c r="J59" s="4">
        <v>2</v>
      </c>
      <c r="K59" s="4">
        <v>0</v>
      </c>
      <c r="L59" s="4">
        <v>3</v>
      </c>
      <c r="M59" s="4">
        <v>0</v>
      </c>
      <c r="N59" s="75">
        <f t="shared" si="10"/>
        <v>9</v>
      </c>
      <c r="O59" s="11"/>
      <c r="P59" s="11"/>
    </row>
    <row r="60" spans="1:16" ht="16" x14ac:dyDescent="0.2">
      <c r="A60" s="17" t="s">
        <v>46</v>
      </c>
      <c r="B60" s="51">
        <v>0</v>
      </c>
      <c r="C60" s="51">
        <v>0</v>
      </c>
      <c r="D60" s="4">
        <v>0</v>
      </c>
      <c r="E60" s="4">
        <v>2</v>
      </c>
      <c r="F60" s="4">
        <v>0</v>
      </c>
      <c r="G60" s="4">
        <v>0</v>
      </c>
      <c r="H60" s="4">
        <v>0</v>
      </c>
      <c r="I60" s="4">
        <v>0</v>
      </c>
      <c r="J60" s="4">
        <v>1</v>
      </c>
      <c r="K60" s="4">
        <v>0</v>
      </c>
      <c r="L60" s="4">
        <v>1</v>
      </c>
      <c r="M60" s="4">
        <v>0</v>
      </c>
      <c r="N60" s="30">
        <f t="shared" si="10"/>
        <v>4</v>
      </c>
      <c r="O60" s="11"/>
      <c r="P60" s="11"/>
    </row>
    <row r="61" spans="1:16" ht="16" x14ac:dyDescent="0.2">
      <c r="A61" s="17" t="s">
        <v>47</v>
      </c>
      <c r="B61" s="51">
        <v>0</v>
      </c>
      <c r="C61" s="51">
        <v>0</v>
      </c>
      <c r="D61" s="4">
        <v>0</v>
      </c>
      <c r="E61" s="4">
        <v>0</v>
      </c>
      <c r="F61" s="4">
        <v>0</v>
      </c>
      <c r="G61" s="4">
        <v>0</v>
      </c>
      <c r="H61" s="4">
        <v>0</v>
      </c>
      <c r="I61" s="4">
        <v>0</v>
      </c>
      <c r="J61" s="4">
        <v>1</v>
      </c>
      <c r="K61" s="4">
        <v>0</v>
      </c>
      <c r="L61" s="4">
        <v>0</v>
      </c>
      <c r="M61" s="4">
        <v>0</v>
      </c>
      <c r="N61" s="30">
        <f t="shared" si="10"/>
        <v>1</v>
      </c>
      <c r="O61" s="11"/>
      <c r="P61" s="11"/>
    </row>
    <row r="62" spans="1:16" ht="16" x14ac:dyDescent="0.2">
      <c r="A62" s="17" t="s">
        <v>48</v>
      </c>
      <c r="B62" s="51">
        <v>0</v>
      </c>
      <c r="C62" s="51">
        <v>0</v>
      </c>
      <c r="D62" s="4">
        <v>0</v>
      </c>
      <c r="E62" s="4">
        <v>0</v>
      </c>
      <c r="F62" s="4">
        <v>0</v>
      </c>
      <c r="G62" s="4">
        <v>2</v>
      </c>
      <c r="H62" s="4">
        <v>0</v>
      </c>
      <c r="I62" s="4">
        <v>0</v>
      </c>
      <c r="J62" s="4">
        <v>0</v>
      </c>
      <c r="K62" s="4">
        <v>0</v>
      </c>
      <c r="L62" s="4">
        <v>0</v>
      </c>
      <c r="M62" s="4">
        <v>0</v>
      </c>
      <c r="N62" s="30">
        <f t="shared" si="10"/>
        <v>2</v>
      </c>
      <c r="O62" s="11"/>
      <c r="P62" s="11"/>
    </row>
    <row r="63" spans="1:16" ht="16" x14ac:dyDescent="0.2">
      <c r="A63" s="17" t="s">
        <v>49</v>
      </c>
      <c r="B63" s="51">
        <v>0</v>
      </c>
      <c r="C63" s="51">
        <v>0</v>
      </c>
      <c r="D63" s="4">
        <v>0</v>
      </c>
      <c r="E63" s="4">
        <v>0</v>
      </c>
      <c r="F63" s="4">
        <v>0</v>
      </c>
      <c r="G63" s="4">
        <v>0</v>
      </c>
      <c r="H63" s="4">
        <v>0</v>
      </c>
      <c r="I63" s="4">
        <v>0</v>
      </c>
      <c r="J63" s="4">
        <v>0</v>
      </c>
      <c r="K63" s="4">
        <v>0</v>
      </c>
      <c r="L63" s="4">
        <v>1</v>
      </c>
      <c r="M63" s="4">
        <v>0</v>
      </c>
      <c r="N63" s="30">
        <f t="shared" si="10"/>
        <v>1</v>
      </c>
      <c r="O63" s="11"/>
      <c r="P63" s="11"/>
    </row>
    <row r="64" spans="1:16" ht="16" x14ac:dyDescent="0.2">
      <c r="A64" s="17" t="s">
        <v>50</v>
      </c>
      <c r="B64" s="51">
        <v>0</v>
      </c>
      <c r="C64" s="51">
        <v>0</v>
      </c>
      <c r="D64" s="4">
        <v>0</v>
      </c>
      <c r="E64" s="4">
        <v>0</v>
      </c>
      <c r="F64" s="4">
        <v>0</v>
      </c>
      <c r="G64" s="4">
        <v>0</v>
      </c>
      <c r="H64" s="4">
        <v>0</v>
      </c>
      <c r="I64" s="4">
        <v>0</v>
      </c>
      <c r="J64" s="4">
        <v>0</v>
      </c>
      <c r="K64" s="4">
        <v>0</v>
      </c>
      <c r="L64" s="4">
        <v>1</v>
      </c>
      <c r="M64" s="4">
        <v>0</v>
      </c>
      <c r="N64" s="30">
        <f t="shared" si="10"/>
        <v>1</v>
      </c>
      <c r="O64" s="11"/>
      <c r="P64" s="11"/>
    </row>
    <row r="65" spans="1:56" ht="16" x14ac:dyDescent="0.2">
      <c r="A65" s="17" t="s">
        <v>51</v>
      </c>
      <c r="B65" s="51">
        <v>0</v>
      </c>
      <c r="C65" s="51">
        <v>0</v>
      </c>
      <c r="D65" s="4">
        <v>0</v>
      </c>
      <c r="E65" s="4">
        <v>0</v>
      </c>
      <c r="F65" s="4">
        <v>0</v>
      </c>
      <c r="G65" s="4">
        <v>0</v>
      </c>
      <c r="H65" s="4">
        <v>0</v>
      </c>
      <c r="I65" s="4">
        <v>0</v>
      </c>
      <c r="J65" s="4">
        <v>0</v>
      </c>
      <c r="K65" s="4">
        <v>0</v>
      </c>
      <c r="L65" s="4">
        <v>0</v>
      </c>
      <c r="M65" s="4">
        <v>0</v>
      </c>
      <c r="N65" s="30">
        <f t="shared" si="10"/>
        <v>0</v>
      </c>
      <c r="O65" s="11"/>
      <c r="P65" s="11"/>
    </row>
    <row r="66" spans="1:56" ht="16" x14ac:dyDescent="0.2">
      <c r="A66" s="17" t="s">
        <v>52</v>
      </c>
      <c r="B66" s="51">
        <v>0</v>
      </c>
      <c r="C66" s="51">
        <v>0</v>
      </c>
      <c r="D66" s="4">
        <v>0</v>
      </c>
      <c r="E66" s="4">
        <v>0</v>
      </c>
      <c r="F66" s="4">
        <v>0</v>
      </c>
      <c r="G66" s="4">
        <v>0</v>
      </c>
      <c r="H66" s="4">
        <v>0</v>
      </c>
      <c r="I66" s="4">
        <v>0</v>
      </c>
      <c r="J66" s="4">
        <v>0</v>
      </c>
      <c r="K66" s="4">
        <v>0</v>
      </c>
      <c r="L66" s="4">
        <v>0</v>
      </c>
      <c r="M66" s="4">
        <v>0</v>
      </c>
      <c r="N66" s="30">
        <f t="shared" si="10"/>
        <v>0</v>
      </c>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row>
    <row r="67" spans="1:56" s="11" customFormat="1" x14ac:dyDescent="0.2">
      <c r="A67" s="84"/>
      <c r="B67" s="84"/>
      <c r="C67" s="84"/>
      <c r="D67" s="84"/>
      <c r="E67" s="84"/>
      <c r="F67" s="84"/>
      <c r="G67" s="84"/>
      <c r="H67" s="84"/>
      <c r="I67" s="84"/>
      <c r="J67" s="84"/>
      <c r="K67" s="84"/>
      <c r="L67" s="84"/>
      <c r="M67" s="84"/>
      <c r="N67" s="85"/>
    </row>
    <row r="68" spans="1:56" s="7" customFormat="1" ht="17.25" customHeight="1" x14ac:dyDescent="0.2">
      <c r="A68" s="13" t="s">
        <v>2</v>
      </c>
      <c r="B68" s="6"/>
      <c r="C68" s="6"/>
      <c r="D68" s="6"/>
      <c r="E68" s="6"/>
      <c r="F68" s="6"/>
      <c r="G68" s="6"/>
      <c r="H68" s="6"/>
      <c r="I68" s="6"/>
      <c r="J68" s="6"/>
      <c r="K68" s="6"/>
      <c r="L68" s="6"/>
      <c r="M68" s="6"/>
      <c r="N68" s="6"/>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row>
    <row r="69" spans="1:56" s="11" customFormat="1" ht="16" x14ac:dyDescent="0.2">
      <c r="A69" s="21" t="s">
        <v>128</v>
      </c>
      <c r="B69" s="5">
        <f>SUM(B70:B73)</f>
        <v>0</v>
      </c>
      <c r="C69" s="5">
        <f t="shared" ref="C69" si="13">SUM(C70:C73)</f>
        <v>0</v>
      </c>
      <c r="D69" s="39">
        <v>27</v>
      </c>
      <c r="E69" s="39">
        <v>116</v>
      </c>
      <c r="F69" s="39">
        <v>72</v>
      </c>
      <c r="G69" s="39">
        <v>88</v>
      </c>
      <c r="H69" s="39">
        <v>59</v>
      </c>
      <c r="I69" s="39">
        <v>47</v>
      </c>
      <c r="J69" s="39">
        <v>10</v>
      </c>
      <c r="K69" s="39">
        <v>52</v>
      </c>
      <c r="L69" s="39">
        <v>90</v>
      </c>
      <c r="M69" s="39">
        <v>6</v>
      </c>
      <c r="N69" s="30">
        <f>SUM(B69:M69)</f>
        <v>567</v>
      </c>
    </row>
    <row r="70" spans="1:56" s="11" customFormat="1" ht="16" x14ac:dyDescent="0.2">
      <c r="A70" s="40" t="s">
        <v>95</v>
      </c>
      <c r="B70" s="58" t="s">
        <v>165</v>
      </c>
      <c r="C70" s="58" t="s">
        <v>165</v>
      </c>
      <c r="D70" s="39">
        <v>19</v>
      </c>
      <c r="E70" s="39">
        <v>100</v>
      </c>
      <c r="F70" s="39">
        <v>38</v>
      </c>
      <c r="G70" s="39">
        <v>65</v>
      </c>
      <c r="H70" s="39">
        <v>48</v>
      </c>
      <c r="I70" s="39">
        <v>33</v>
      </c>
      <c r="J70" s="39">
        <v>9</v>
      </c>
      <c r="K70" s="39">
        <v>47</v>
      </c>
      <c r="L70" s="39">
        <v>63</v>
      </c>
      <c r="M70" s="39">
        <v>4</v>
      </c>
      <c r="N70" s="30">
        <f t="shared" ref="N70:N73" si="14">SUM(B70:M70)</f>
        <v>426</v>
      </c>
    </row>
    <row r="71" spans="1:56" s="11" customFormat="1" ht="16" x14ac:dyDescent="0.2">
      <c r="A71" s="40" t="s">
        <v>96</v>
      </c>
      <c r="B71" s="58" t="s">
        <v>165</v>
      </c>
      <c r="C71" s="58" t="s">
        <v>165</v>
      </c>
      <c r="D71" s="39">
        <v>4</v>
      </c>
      <c r="E71" s="39">
        <v>8</v>
      </c>
      <c r="F71" s="39">
        <v>9</v>
      </c>
      <c r="G71" s="39">
        <v>7</v>
      </c>
      <c r="H71" s="39">
        <v>1</v>
      </c>
      <c r="I71" s="39">
        <v>6</v>
      </c>
      <c r="J71" s="39">
        <v>1</v>
      </c>
      <c r="K71" s="39">
        <v>1</v>
      </c>
      <c r="L71" s="39">
        <v>23</v>
      </c>
      <c r="M71" s="39">
        <v>1</v>
      </c>
      <c r="N71" s="30">
        <f>SUM(B71:M71)</f>
        <v>61</v>
      </c>
    </row>
    <row r="72" spans="1:56" s="11" customFormat="1" ht="16" x14ac:dyDescent="0.2">
      <c r="A72" s="40" t="s">
        <v>97</v>
      </c>
      <c r="B72" s="58" t="s">
        <v>165</v>
      </c>
      <c r="C72" s="58" t="s">
        <v>165</v>
      </c>
      <c r="D72" s="39">
        <v>4</v>
      </c>
      <c r="E72" s="39">
        <v>8</v>
      </c>
      <c r="F72" s="39">
        <v>13</v>
      </c>
      <c r="G72" s="39">
        <v>16</v>
      </c>
      <c r="H72" s="39">
        <v>10</v>
      </c>
      <c r="I72" s="39">
        <v>8</v>
      </c>
      <c r="J72" s="39">
        <v>1</v>
      </c>
      <c r="K72" s="39">
        <v>4</v>
      </c>
      <c r="L72" s="39">
        <v>4</v>
      </c>
      <c r="M72" s="39">
        <v>1</v>
      </c>
      <c r="N72" s="30">
        <f t="shared" si="14"/>
        <v>69</v>
      </c>
    </row>
    <row r="73" spans="1:56" s="11" customFormat="1" ht="16" x14ac:dyDescent="0.2">
      <c r="A73" s="40" t="s">
        <v>1</v>
      </c>
      <c r="B73" s="58" t="s">
        <v>165</v>
      </c>
      <c r="C73" s="58" t="s">
        <v>165</v>
      </c>
      <c r="D73" s="39">
        <v>0</v>
      </c>
      <c r="E73" s="39">
        <v>0</v>
      </c>
      <c r="F73" s="39">
        <v>2</v>
      </c>
      <c r="G73" s="39">
        <v>0</v>
      </c>
      <c r="H73" s="39">
        <v>0</v>
      </c>
      <c r="I73" s="39">
        <v>0</v>
      </c>
      <c r="J73" s="39">
        <v>0</v>
      </c>
      <c r="K73" s="39">
        <v>0</v>
      </c>
      <c r="L73" s="39">
        <v>0</v>
      </c>
      <c r="M73" s="39">
        <v>0</v>
      </c>
      <c r="N73" s="30">
        <f t="shared" si="14"/>
        <v>2</v>
      </c>
    </row>
    <row r="74" spans="1:56" ht="16" x14ac:dyDescent="0.2">
      <c r="A74" s="21" t="s">
        <v>92</v>
      </c>
      <c r="B74" s="51">
        <f>SUM(B75:B76)</f>
        <v>20</v>
      </c>
      <c r="C74" s="51">
        <f t="shared" ref="C74:I74" si="15">SUM(C75:C76)</f>
        <v>19</v>
      </c>
      <c r="D74" s="51">
        <f t="shared" si="15"/>
        <v>59</v>
      </c>
      <c r="E74" s="51">
        <f t="shared" si="15"/>
        <v>95</v>
      </c>
      <c r="F74" s="51">
        <f t="shared" si="15"/>
        <v>166</v>
      </c>
      <c r="G74" s="51">
        <f t="shared" si="15"/>
        <v>222</v>
      </c>
      <c r="H74" s="51">
        <f t="shared" si="15"/>
        <v>368</v>
      </c>
      <c r="I74" s="51">
        <f t="shared" si="15"/>
        <v>317</v>
      </c>
      <c r="J74" s="51">
        <f>SUM(J75:J76)</f>
        <v>229</v>
      </c>
      <c r="K74" s="51">
        <f t="shared" ref="K74:L74" si="16">SUM(K75:K76)</f>
        <v>256</v>
      </c>
      <c r="L74" s="51">
        <f t="shared" si="16"/>
        <v>276</v>
      </c>
      <c r="M74" s="4">
        <v>274</v>
      </c>
      <c r="N74" s="30">
        <f>SUM(B74:M74)</f>
        <v>2301</v>
      </c>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row>
    <row r="75" spans="1:56" ht="16" x14ac:dyDescent="0.2">
      <c r="A75" s="17" t="s">
        <v>45</v>
      </c>
      <c r="B75" s="51">
        <v>20</v>
      </c>
      <c r="C75" s="51">
        <v>19</v>
      </c>
      <c r="D75" s="4">
        <v>41</v>
      </c>
      <c r="E75" s="4">
        <v>55</v>
      </c>
      <c r="F75" s="4">
        <v>127</v>
      </c>
      <c r="G75" s="4">
        <v>152</v>
      </c>
      <c r="H75" s="4">
        <v>249</v>
      </c>
      <c r="I75" s="4">
        <v>260</v>
      </c>
      <c r="J75" s="4">
        <v>210</v>
      </c>
      <c r="K75" s="4">
        <v>208</v>
      </c>
      <c r="L75" s="4">
        <v>193</v>
      </c>
      <c r="M75" s="4">
        <v>205</v>
      </c>
      <c r="N75" s="30">
        <f t="shared" ref="N75" si="17">SUM(B75:M75)</f>
        <v>1739</v>
      </c>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row>
    <row r="76" spans="1:56" ht="16" x14ac:dyDescent="0.2">
      <c r="A76" s="17" t="s">
        <v>110</v>
      </c>
      <c r="B76" s="59" t="s">
        <v>165</v>
      </c>
      <c r="C76" s="59" t="s">
        <v>165</v>
      </c>
      <c r="D76" s="4">
        <v>18</v>
      </c>
      <c r="E76" s="4">
        <v>40</v>
      </c>
      <c r="F76" s="4">
        <v>39</v>
      </c>
      <c r="G76" s="4">
        <v>70</v>
      </c>
      <c r="H76" s="4">
        <v>119</v>
      </c>
      <c r="I76" s="4">
        <v>57</v>
      </c>
      <c r="J76" s="4">
        <v>19</v>
      </c>
      <c r="K76" s="4">
        <v>48</v>
      </c>
      <c r="L76" s="4">
        <v>83</v>
      </c>
      <c r="M76" s="4">
        <v>69</v>
      </c>
      <c r="N76" s="30">
        <f>SUM(B76:M76)</f>
        <v>562</v>
      </c>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row>
    <row r="77" spans="1:56" s="64" customFormat="1" ht="16" x14ac:dyDescent="0.2">
      <c r="A77" s="67" t="s">
        <v>64</v>
      </c>
      <c r="B77" s="65">
        <v>4</v>
      </c>
      <c r="C77" s="65">
        <v>4</v>
      </c>
      <c r="D77" s="62">
        <v>5.5</v>
      </c>
      <c r="E77" s="62">
        <v>6.4</v>
      </c>
      <c r="F77" s="65">
        <v>7</v>
      </c>
      <c r="G77" s="62">
        <v>7.1428571428571432</v>
      </c>
      <c r="H77" s="62">
        <v>8.6666666666666661</v>
      </c>
      <c r="I77" s="62">
        <v>6.5714285714285712</v>
      </c>
      <c r="J77" s="62">
        <v>4.5999999999999996</v>
      </c>
      <c r="K77" s="62">
        <v>6.666666666666667</v>
      </c>
      <c r="L77" s="62">
        <v>6.333333333333333</v>
      </c>
      <c r="M77" s="62">
        <v>4.833333333333333</v>
      </c>
      <c r="N77" s="66"/>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row>
    <row r="78" spans="1:56" ht="16" x14ac:dyDescent="0.2">
      <c r="A78" s="16" t="s">
        <v>12</v>
      </c>
      <c r="B78" s="6"/>
      <c r="C78" s="6"/>
      <c r="D78" s="6"/>
      <c r="E78" s="6"/>
      <c r="F78" s="6"/>
      <c r="G78" s="6"/>
      <c r="H78" s="6"/>
      <c r="I78" s="6"/>
      <c r="J78" s="6"/>
      <c r="K78" s="6"/>
      <c r="L78" s="6"/>
      <c r="M78" s="6"/>
      <c r="N78" s="6"/>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row>
    <row r="79" spans="1:56" ht="16" x14ac:dyDescent="0.2">
      <c r="A79" s="17" t="s">
        <v>40</v>
      </c>
      <c r="B79" s="41">
        <v>9</v>
      </c>
      <c r="C79" s="41">
        <v>18</v>
      </c>
      <c r="D79" s="7">
        <v>18</v>
      </c>
      <c r="E79" s="7">
        <v>21</v>
      </c>
      <c r="F79" s="7">
        <v>87</v>
      </c>
      <c r="G79" s="7">
        <v>100</v>
      </c>
      <c r="H79" s="7">
        <v>178</v>
      </c>
      <c r="I79" s="7">
        <v>167</v>
      </c>
      <c r="J79" s="7">
        <v>134</v>
      </c>
      <c r="K79" s="7">
        <v>124</v>
      </c>
      <c r="L79" s="7">
        <v>139</v>
      </c>
      <c r="M79" s="7">
        <v>156</v>
      </c>
      <c r="N79" s="32">
        <f>SUM(B79:M79)</f>
        <v>1151</v>
      </c>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row>
    <row r="80" spans="1:56" ht="16" x14ac:dyDescent="0.2">
      <c r="A80" s="17" t="s">
        <v>41</v>
      </c>
      <c r="B80" s="41">
        <v>4</v>
      </c>
      <c r="C80" s="51">
        <v>1</v>
      </c>
      <c r="D80" s="4">
        <v>4</v>
      </c>
      <c r="E80" s="4">
        <v>13</v>
      </c>
      <c r="F80" s="4">
        <v>2</v>
      </c>
      <c r="G80" s="4">
        <v>9</v>
      </c>
      <c r="H80" s="7">
        <v>31</v>
      </c>
      <c r="I80" s="4">
        <v>40</v>
      </c>
      <c r="J80" s="4">
        <v>33</v>
      </c>
      <c r="K80" s="4">
        <v>28</v>
      </c>
      <c r="L80" s="4">
        <v>12</v>
      </c>
      <c r="M80" s="4">
        <v>15</v>
      </c>
      <c r="N80" s="32">
        <f t="shared" ref="N80:N101" si="18">SUM(B80:M80)</f>
        <v>192</v>
      </c>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row>
    <row r="81" spans="1:56" ht="16" x14ac:dyDescent="0.2">
      <c r="A81" s="17" t="s">
        <v>42</v>
      </c>
      <c r="B81" s="51">
        <v>7</v>
      </c>
      <c r="C81" s="51">
        <v>0</v>
      </c>
      <c r="D81" s="4">
        <v>1</v>
      </c>
      <c r="E81" s="4">
        <v>0</v>
      </c>
      <c r="F81" s="4">
        <v>4</v>
      </c>
      <c r="G81" s="4">
        <v>4</v>
      </c>
      <c r="H81" s="7">
        <v>12</v>
      </c>
      <c r="I81" s="4">
        <v>13</v>
      </c>
      <c r="J81" s="4">
        <v>5</v>
      </c>
      <c r="K81" s="4">
        <v>14</v>
      </c>
      <c r="L81" s="4">
        <v>10</v>
      </c>
      <c r="M81" s="4">
        <v>13</v>
      </c>
      <c r="N81" s="32">
        <f t="shared" si="18"/>
        <v>83</v>
      </c>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row>
    <row r="82" spans="1:56" ht="16" x14ac:dyDescent="0.2">
      <c r="A82" s="17" t="s">
        <v>43</v>
      </c>
      <c r="B82" s="51">
        <v>0</v>
      </c>
      <c r="C82" s="51">
        <v>0</v>
      </c>
      <c r="D82" s="4">
        <v>15</v>
      </c>
      <c r="E82" s="4">
        <v>17</v>
      </c>
      <c r="F82" s="4">
        <v>14</v>
      </c>
      <c r="G82" s="4">
        <v>11</v>
      </c>
      <c r="H82" s="7">
        <v>14</v>
      </c>
      <c r="I82" s="4">
        <v>36</v>
      </c>
      <c r="J82" s="4">
        <v>21</v>
      </c>
      <c r="K82" s="4">
        <v>19</v>
      </c>
      <c r="L82" s="4">
        <v>13</v>
      </c>
      <c r="M82" s="4">
        <v>14</v>
      </c>
      <c r="N82" s="32">
        <f t="shared" si="18"/>
        <v>174</v>
      </c>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row>
    <row r="83" spans="1:56" ht="16" x14ac:dyDescent="0.2">
      <c r="A83" s="17" t="s">
        <v>44</v>
      </c>
      <c r="B83" s="51">
        <v>0</v>
      </c>
      <c r="C83" s="51">
        <v>0</v>
      </c>
      <c r="D83" s="4">
        <v>1</v>
      </c>
      <c r="E83" s="4">
        <v>4</v>
      </c>
      <c r="F83" s="4">
        <v>11</v>
      </c>
      <c r="G83" s="4">
        <v>12</v>
      </c>
      <c r="H83" s="7">
        <v>14</v>
      </c>
      <c r="I83" s="4">
        <v>4</v>
      </c>
      <c r="J83" s="4">
        <v>16</v>
      </c>
      <c r="K83" s="4">
        <v>23</v>
      </c>
      <c r="L83" s="4">
        <v>19</v>
      </c>
      <c r="M83" s="4">
        <v>7</v>
      </c>
      <c r="N83" s="32">
        <f t="shared" si="18"/>
        <v>111</v>
      </c>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row>
    <row r="84" spans="1:56" s="47" customFormat="1" ht="16" x14ac:dyDescent="0.2">
      <c r="A84" s="42" t="s">
        <v>0</v>
      </c>
      <c r="B84" s="43"/>
      <c r="C84" s="43"/>
      <c r="D84" s="43"/>
      <c r="E84" s="43" t="s">
        <v>169</v>
      </c>
      <c r="F84" s="44" t="s">
        <v>169</v>
      </c>
      <c r="G84" s="44" t="s">
        <v>169</v>
      </c>
      <c r="H84" s="44" t="s">
        <v>169</v>
      </c>
      <c r="I84" s="44" t="s">
        <v>169</v>
      </c>
      <c r="J84" s="44" t="s">
        <v>169</v>
      </c>
      <c r="K84" s="44" t="s">
        <v>190</v>
      </c>
      <c r="L84" s="44" t="s">
        <v>190</v>
      </c>
      <c r="M84" s="44"/>
      <c r="N84" s="45">
        <f t="shared" si="18"/>
        <v>0</v>
      </c>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row>
    <row r="85" spans="1:56" ht="17" x14ac:dyDescent="0.2">
      <c r="A85" s="13" t="s">
        <v>65</v>
      </c>
      <c r="B85" s="41">
        <f>SUM(B86+B88+B90+B92+B94+B96+B98+B100)</f>
        <v>7</v>
      </c>
      <c r="C85" s="41">
        <f t="shared" ref="C85:M85" si="19">SUM(C86+C88+C90+C92+C94+C96+C98+C100)</f>
        <v>6</v>
      </c>
      <c r="D85" s="41">
        <f t="shared" si="19"/>
        <v>8</v>
      </c>
      <c r="E85" s="41">
        <f t="shared" si="19"/>
        <v>14</v>
      </c>
      <c r="F85" s="41">
        <f t="shared" si="19"/>
        <v>18</v>
      </c>
      <c r="G85" s="41">
        <f t="shared" si="19"/>
        <v>34</v>
      </c>
      <c r="H85" s="41">
        <f t="shared" si="19"/>
        <v>24</v>
      </c>
      <c r="I85" s="41">
        <f t="shared" si="19"/>
        <v>44</v>
      </c>
      <c r="J85" s="41">
        <f t="shared" si="19"/>
        <v>34</v>
      </c>
      <c r="K85" s="41">
        <f t="shared" si="19"/>
        <v>26</v>
      </c>
      <c r="L85" s="41">
        <f t="shared" si="19"/>
        <v>22</v>
      </c>
      <c r="M85" s="41">
        <f t="shared" si="19"/>
        <v>13</v>
      </c>
      <c r="N85" s="81">
        <f>SUM(N86+N88+N90+N92+N94+N96+N98+N100)</f>
        <v>250</v>
      </c>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row>
    <row r="86" spans="1:56" ht="16" x14ac:dyDescent="0.2">
      <c r="A86" s="22" t="s">
        <v>4</v>
      </c>
      <c r="B86" s="5">
        <v>1</v>
      </c>
      <c r="C86" s="5">
        <v>1</v>
      </c>
      <c r="D86" s="7">
        <v>2</v>
      </c>
      <c r="E86" s="7">
        <v>1</v>
      </c>
      <c r="F86" s="7">
        <v>5</v>
      </c>
      <c r="G86" s="7">
        <v>0</v>
      </c>
      <c r="H86" s="7">
        <v>0</v>
      </c>
      <c r="I86" s="7">
        <v>7</v>
      </c>
      <c r="J86" s="7">
        <v>4</v>
      </c>
      <c r="K86" s="7">
        <v>2</v>
      </c>
      <c r="L86" s="7">
        <v>4</v>
      </c>
      <c r="M86" s="7">
        <v>1</v>
      </c>
      <c r="N86" s="32">
        <f t="shared" si="18"/>
        <v>28</v>
      </c>
      <c r="O86" s="12"/>
      <c r="P86" s="12">
        <f>SUM(N87+N89+N91+N93+N95+N97+N99+N101)</f>
        <v>206</v>
      </c>
      <c r="Q86" s="12"/>
      <c r="R86" s="12"/>
      <c r="S86" s="12"/>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row>
    <row r="87" spans="1:56" ht="16" x14ac:dyDescent="0.2">
      <c r="A87" s="23" t="s">
        <v>98</v>
      </c>
      <c r="B87" s="5">
        <v>1</v>
      </c>
      <c r="C87" s="5">
        <v>1</v>
      </c>
      <c r="D87" s="7">
        <v>2</v>
      </c>
      <c r="E87" s="7">
        <v>1</v>
      </c>
      <c r="F87" s="7">
        <v>5</v>
      </c>
      <c r="G87" s="7">
        <v>0</v>
      </c>
      <c r="H87" s="7">
        <v>1</v>
      </c>
      <c r="I87" s="7">
        <v>7</v>
      </c>
      <c r="J87" s="7">
        <v>3</v>
      </c>
      <c r="K87" s="7">
        <v>0</v>
      </c>
      <c r="L87" s="7">
        <v>4</v>
      </c>
      <c r="M87" s="7">
        <v>1</v>
      </c>
      <c r="N87" s="68">
        <f>SUM(B87:M87)</f>
        <v>26</v>
      </c>
      <c r="O87" s="12"/>
      <c r="P87" s="12"/>
      <c r="Q87" s="12"/>
      <c r="R87" s="12">
        <f>SUM(N87+N89+N91+N93+N95+N97+N99+N101)</f>
        <v>206</v>
      </c>
      <c r="S87" s="12"/>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row>
    <row r="88" spans="1:56" ht="16" x14ac:dyDescent="0.2">
      <c r="A88" s="22" t="s">
        <v>5</v>
      </c>
      <c r="B88" s="5">
        <v>4</v>
      </c>
      <c r="C88" s="5">
        <v>2</v>
      </c>
      <c r="D88" s="7">
        <v>2</v>
      </c>
      <c r="E88" s="7">
        <v>3</v>
      </c>
      <c r="F88" s="7">
        <v>10</v>
      </c>
      <c r="G88" s="7">
        <v>4</v>
      </c>
      <c r="H88" s="7">
        <v>3</v>
      </c>
      <c r="I88" s="7">
        <v>7</v>
      </c>
      <c r="J88" s="7">
        <v>6</v>
      </c>
      <c r="K88" s="7">
        <v>8</v>
      </c>
      <c r="L88" s="7">
        <v>5</v>
      </c>
      <c r="M88" s="7">
        <v>2</v>
      </c>
      <c r="N88" s="32">
        <f t="shared" si="18"/>
        <v>56</v>
      </c>
      <c r="O88" s="12"/>
      <c r="P88" s="12"/>
      <c r="Q88" s="12"/>
      <c r="R88" s="12"/>
      <c r="S88" s="12"/>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row>
    <row r="89" spans="1:56" ht="16" x14ac:dyDescent="0.2">
      <c r="A89" s="23" t="s">
        <v>98</v>
      </c>
      <c r="B89" s="5">
        <v>4</v>
      </c>
      <c r="C89" s="5">
        <v>2</v>
      </c>
      <c r="D89" s="7">
        <v>2</v>
      </c>
      <c r="E89" s="7">
        <v>3</v>
      </c>
      <c r="F89" s="7">
        <v>5</v>
      </c>
      <c r="G89" s="7">
        <v>3</v>
      </c>
      <c r="H89" s="7">
        <v>2</v>
      </c>
      <c r="I89" s="7">
        <v>9</v>
      </c>
      <c r="J89" s="7">
        <v>3</v>
      </c>
      <c r="K89" s="7">
        <v>4</v>
      </c>
      <c r="L89" s="7">
        <v>5</v>
      </c>
      <c r="M89" s="7">
        <v>3</v>
      </c>
      <c r="N89" s="68">
        <f>SUM(B89:M89)</f>
        <v>45</v>
      </c>
      <c r="O89" s="12"/>
      <c r="P89" s="12"/>
      <c r="Q89" s="12"/>
      <c r="R89" s="12"/>
      <c r="S89" s="12"/>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row>
    <row r="90" spans="1:56" ht="16" x14ac:dyDescent="0.2">
      <c r="A90" s="22" t="s">
        <v>6</v>
      </c>
      <c r="B90" s="5">
        <v>0</v>
      </c>
      <c r="C90" s="5">
        <v>0</v>
      </c>
      <c r="D90" s="7">
        <v>0</v>
      </c>
      <c r="E90" s="7">
        <v>0</v>
      </c>
      <c r="F90" s="7">
        <v>1</v>
      </c>
      <c r="G90" s="7">
        <v>0</v>
      </c>
      <c r="H90" s="7">
        <v>0</v>
      </c>
      <c r="I90" s="7">
        <v>4</v>
      </c>
      <c r="J90" s="7">
        <v>0</v>
      </c>
      <c r="K90" s="7">
        <v>0</v>
      </c>
      <c r="L90" s="7">
        <v>2</v>
      </c>
      <c r="M90" s="7">
        <v>0</v>
      </c>
      <c r="N90" s="32">
        <f t="shared" si="18"/>
        <v>7</v>
      </c>
      <c r="O90" s="12"/>
      <c r="P90" s="12"/>
      <c r="Q90" s="12"/>
      <c r="R90" s="12"/>
      <c r="S90" s="12"/>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row>
    <row r="91" spans="1:56" ht="16" x14ac:dyDescent="0.2">
      <c r="A91" s="23" t="s">
        <v>98</v>
      </c>
      <c r="B91" s="5">
        <v>0</v>
      </c>
      <c r="C91" s="5">
        <v>0</v>
      </c>
      <c r="D91" s="7">
        <v>0</v>
      </c>
      <c r="E91" s="7">
        <v>0</v>
      </c>
      <c r="F91" s="7">
        <v>1</v>
      </c>
      <c r="G91" s="7">
        <v>0</v>
      </c>
      <c r="H91" s="7">
        <v>0</v>
      </c>
      <c r="I91" s="7">
        <v>1</v>
      </c>
      <c r="J91" s="7">
        <v>0</v>
      </c>
      <c r="K91" s="7">
        <v>0</v>
      </c>
      <c r="L91" s="7">
        <v>2</v>
      </c>
      <c r="M91" s="7">
        <v>0</v>
      </c>
      <c r="N91" s="68">
        <f t="shared" si="18"/>
        <v>4</v>
      </c>
      <c r="O91" s="12"/>
      <c r="P91" s="12"/>
      <c r="Q91" s="12"/>
      <c r="R91" s="12"/>
      <c r="S91" s="12"/>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row>
    <row r="92" spans="1:56" ht="16" x14ac:dyDescent="0.2">
      <c r="A92" s="22" t="s">
        <v>7</v>
      </c>
      <c r="B92" s="5">
        <v>1</v>
      </c>
      <c r="C92" s="5">
        <v>0</v>
      </c>
      <c r="D92" s="7">
        <v>0</v>
      </c>
      <c r="E92" s="7">
        <v>3</v>
      </c>
      <c r="F92" s="7">
        <v>0</v>
      </c>
      <c r="G92" s="7">
        <v>2</v>
      </c>
      <c r="H92" s="7">
        <v>2</v>
      </c>
      <c r="I92" s="7">
        <v>2</v>
      </c>
      <c r="J92" s="7">
        <v>6</v>
      </c>
      <c r="K92" s="7">
        <v>4</v>
      </c>
      <c r="L92" s="7">
        <v>2</v>
      </c>
      <c r="M92" s="7">
        <v>4</v>
      </c>
      <c r="N92" s="32">
        <f t="shared" si="18"/>
        <v>26</v>
      </c>
      <c r="O92" s="12"/>
      <c r="P92" s="12"/>
      <c r="Q92" s="12"/>
      <c r="R92" s="12"/>
      <c r="S92" s="12"/>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row>
    <row r="93" spans="1:56" ht="16" x14ac:dyDescent="0.2">
      <c r="A93" s="23" t="s">
        <v>98</v>
      </c>
      <c r="B93" s="5">
        <v>1</v>
      </c>
      <c r="C93" s="5">
        <v>0</v>
      </c>
      <c r="D93" s="7">
        <v>0</v>
      </c>
      <c r="E93" s="7">
        <v>3</v>
      </c>
      <c r="F93" s="7">
        <v>1</v>
      </c>
      <c r="G93" s="7">
        <v>1</v>
      </c>
      <c r="H93" s="7">
        <v>1</v>
      </c>
      <c r="I93" s="7">
        <v>0</v>
      </c>
      <c r="J93" s="7">
        <v>0</v>
      </c>
      <c r="K93" s="7">
        <v>1</v>
      </c>
      <c r="L93" s="7">
        <v>4</v>
      </c>
      <c r="M93" s="7">
        <v>2</v>
      </c>
      <c r="N93" s="68">
        <f t="shared" si="18"/>
        <v>14</v>
      </c>
      <c r="O93" s="12"/>
      <c r="P93" s="12"/>
      <c r="Q93" s="12"/>
      <c r="R93" s="12"/>
      <c r="S93" s="12"/>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row>
    <row r="94" spans="1:56" ht="16" x14ac:dyDescent="0.2">
      <c r="A94" s="22" t="s">
        <v>8</v>
      </c>
      <c r="B94" s="5">
        <v>0</v>
      </c>
      <c r="C94" s="5">
        <v>0</v>
      </c>
      <c r="D94" s="7">
        <v>0</v>
      </c>
      <c r="E94" s="7">
        <v>0</v>
      </c>
      <c r="F94" s="7">
        <v>0</v>
      </c>
      <c r="G94" s="7">
        <v>0</v>
      </c>
      <c r="H94" s="7">
        <v>1</v>
      </c>
      <c r="I94" s="7">
        <v>0</v>
      </c>
      <c r="J94" s="7">
        <v>1</v>
      </c>
      <c r="K94" s="7">
        <v>0</v>
      </c>
      <c r="L94" s="7">
        <v>0</v>
      </c>
      <c r="M94" s="7">
        <v>0</v>
      </c>
      <c r="N94" s="32">
        <f t="shared" si="18"/>
        <v>2</v>
      </c>
      <c r="O94" s="12"/>
      <c r="P94" s="12"/>
      <c r="Q94" s="12"/>
      <c r="R94" s="12"/>
      <c r="S94" s="12"/>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row>
    <row r="95" spans="1:56" ht="16" x14ac:dyDescent="0.2">
      <c r="A95" s="23" t="s">
        <v>98</v>
      </c>
      <c r="B95" s="5">
        <v>0</v>
      </c>
      <c r="C95" s="5">
        <v>0</v>
      </c>
      <c r="D95" s="7">
        <v>0</v>
      </c>
      <c r="E95" s="7">
        <v>0</v>
      </c>
      <c r="F95" s="7">
        <v>0</v>
      </c>
      <c r="G95" s="7">
        <v>0</v>
      </c>
      <c r="H95" s="7">
        <v>1</v>
      </c>
      <c r="I95" s="7">
        <v>0</v>
      </c>
      <c r="J95" s="7">
        <v>0</v>
      </c>
      <c r="K95" s="7">
        <v>0</v>
      </c>
      <c r="L95" s="7">
        <v>0</v>
      </c>
      <c r="M95" s="7">
        <v>0</v>
      </c>
      <c r="N95" s="68">
        <f t="shared" si="18"/>
        <v>1</v>
      </c>
      <c r="O95" s="12"/>
      <c r="P95" s="12"/>
      <c r="Q95" s="12"/>
      <c r="R95" s="12"/>
      <c r="S95" s="12"/>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row>
    <row r="96" spans="1:56" ht="16" x14ac:dyDescent="0.2">
      <c r="A96" s="22" t="s">
        <v>9</v>
      </c>
      <c r="B96" s="5">
        <v>1</v>
      </c>
      <c r="C96" s="5">
        <v>2</v>
      </c>
      <c r="D96" s="7">
        <v>4</v>
      </c>
      <c r="E96" s="7">
        <v>4</v>
      </c>
      <c r="F96" s="7">
        <v>1</v>
      </c>
      <c r="G96" s="7">
        <v>2</v>
      </c>
      <c r="H96" s="7">
        <v>0</v>
      </c>
      <c r="I96" s="7">
        <v>0</v>
      </c>
      <c r="J96" s="7">
        <v>2</v>
      </c>
      <c r="K96" s="7">
        <v>0</v>
      </c>
      <c r="L96" s="7">
        <v>5</v>
      </c>
      <c r="M96" s="7">
        <v>0</v>
      </c>
      <c r="N96" s="32">
        <f t="shared" si="18"/>
        <v>21</v>
      </c>
      <c r="O96" s="12"/>
      <c r="P96" s="12"/>
      <c r="Q96" s="12"/>
      <c r="R96" s="12"/>
      <c r="S96" s="12"/>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row>
    <row r="97" spans="1:56" ht="16" x14ac:dyDescent="0.2">
      <c r="A97" s="23" t="s">
        <v>98</v>
      </c>
      <c r="B97" s="5">
        <v>1</v>
      </c>
      <c r="C97" s="5">
        <v>2</v>
      </c>
      <c r="D97" s="7">
        <v>4</v>
      </c>
      <c r="E97" s="7">
        <v>4</v>
      </c>
      <c r="F97" s="7">
        <v>1</v>
      </c>
      <c r="G97" s="7">
        <v>5</v>
      </c>
      <c r="H97" s="7">
        <v>10</v>
      </c>
      <c r="I97" s="7">
        <v>18</v>
      </c>
      <c r="J97" s="7">
        <v>2</v>
      </c>
      <c r="K97" s="7">
        <v>2</v>
      </c>
      <c r="L97" s="7">
        <v>5</v>
      </c>
      <c r="M97" s="7">
        <v>3</v>
      </c>
      <c r="N97" s="68">
        <f t="shared" si="18"/>
        <v>57</v>
      </c>
      <c r="O97" s="12"/>
      <c r="P97" s="12"/>
      <c r="Q97" s="12"/>
      <c r="R97" s="12"/>
      <c r="S97" s="12"/>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row>
    <row r="98" spans="1:56" ht="16" x14ac:dyDescent="0.2">
      <c r="A98" s="22" t="s">
        <v>10</v>
      </c>
      <c r="B98" s="5">
        <v>0</v>
      </c>
      <c r="C98" s="5">
        <v>0</v>
      </c>
      <c r="D98" s="7">
        <v>0</v>
      </c>
      <c r="E98" s="7">
        <v>1</v>
      </c>
      <c r="F98" s="7">
        <v>0</v>
      </c>
      <c r="G98" s="7">
        <v>9</v>
      </c>
      <c r="H98" s="7">
        <v>11</v>
      </c>
      <c r="I98" s="7">
        <v>21</v>
      </c>
      <c r="J98" s="7">
        <v>2</v>
      </c>
      <c r="K98" s="7">
        <v>3</v>
      </c>
      <c r="L98" s="7">
        <v>1</v>
      </c>
      <c r="M98" s="7">
        <v>4</v>
      </c>
      <c r="N98" s="32">
        <f t="shared" si="18"/>
        <v>52</v>
      </c>
      <c r="O98" s="12"/>
      <c r="P98" s="12"/>
      <c r="Q98" s="12"/>
      <c r="R98" s="12"/>
      <c r="S98" s="12"/>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row>
    <row r="99" spans="1:56" ht="16" x14ac:dyDescent="0.2">
      <c r="A99" s="23" t="s">
        <v>98</v>
      </c>
      <c r="B99" s="5">
        <v>0</v>
      </c>
      <c r="C99" s="5">
        <v>0</v>
      </c>
      <c r="D99" s="7">
        <v>0</v>
      </c>
      <c r="E99" s="7">
        <v>1</v>
      </c>
      <c r="F99" s="7">
        <v>0</v>
      </c>
      <c r="G99" s="7">
        <v>7</v>
      </c>
      <c r="H99" s="7">
        <v>2</v>
      </c>
      <c r="I99" s="7">
        <v>13</v>
      </c>
      <c r="J99" s="7">
        <v>1</v>
      </c>
      <c r="K99" s="7">
        <v>0</v>
      </c>
      <c r="L99" s="7">
        <v>0</v>
      </c>
      <c r="M99" s="7">
        <v>1</v>
      </c>
      <c r="N99" s="68">
        <f t="shared" si="18"/>
        <v>25</v>
      </c>
      <c r="O99" s="12">
        <f>SUM(N101+N99+N97+N95+N93+N91+N89+N87)</f>
        <v>206</v>
      </c>
      <c r="P99" s="12"/>
      <c r="Q99" s="12"/>
      <c r="R99" s="12"/>
      <c r="S99" s="12"/>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row>
    <row r="100" spans="1:56" ht="16" x14ac:dyDescent="0.2">
      <c r="A100" s="22" t="s">
        <v>1</v>
      </c>
      <c r="B100" s="5">
        <v>0</v>
      </c>
      <c r="C100" s="5">
        <v>1</v>
      </c>
      <c r="D100" s="7">
        <v>0</v>
      </c>
      <c r="E100" s="7">
        <v>2</v>
      </c>
      <c r="F100" s="7">
        <v>1</v>
      </c>
      <c r="G100" s="7">
        <v>17</v>
      </c>
      <c r="H100" s="7">
        <v>7</v>
      </c>
      <c r="I100" s="7">
        <v>3</v>
      </c>
      <c r="J100" s="7">
        <v>13</v>
      </c>
      <c r="K100" s="7">
        <v>9</v>
      </c>
      <c r="L100" s="7">
        <v>3</v>
      </c>
      <c r="M100" s="7">
        <v>2</v>
      </c>
      <c r="N100" s="32">
        <f t="shared" si="18"/>
        <v>58</v>
      </c>
      <c r="O100" s="12"/>
      <c r="P100" s="12"/>
      <c r="Q100" s="12"/>
      <c r="R100" s="12"/>
      <c r="S100" s="12"/>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row>
    <row r="101" spans="1:56" ht="16" x14ac:dyDescent="0.2">
      <c r="A101" s="23" t="s">
        <v>98</v>
      </c>
      <c r="B101" s="5">
        <v>0</v>
      </c>
      <c r="C101" s="5">
        <v>1</v>
      </c>
      <c r="D101" s="7">
        <v>0</v>
      </c>
      <c r="E101" s="7">
        <v>2</v>
      </c>
      <c r="F101" s="7">
        <v>1</v>
      </c>
      <c r="G101" s="7">
        <v>2</v>
      </c>
      <c r="H101" s="7">
        <v>6</v>
      </c>
      <c r="I101" s="7">
        <v>2</v>
      </c>
      <c r="J101" s="7">
        <v>7</v>
      </c>
      <c r="K101" s="7">
        <v>8</v>
      </c>
      <c r="L101" s="7">
        <v>3</v>
      </c>
      <c r="M101" s="7">
        <v>2</v>
      </c>
      <c r="N101" s="68">
        <f t="shared" si="18"/>
        <v>34</v>
      </c>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11"/>
      <c r="AX101" s="11"/>
      <c r="AY101" s="11"/>
      <c r="AZ101" s="11"/>
      <c r="BA101" s="11"/>
      <c r="BB101" s="11"/>
      <c r="BC101" s="11"/>
      <c r="BD101" s="11"/>
    </row>
    <row r="102" spans="1:56" s="47" customFormat="1" ht="112" x14ac:dyDescent="0.2">
      <c r="A102" s="42" t="s">
        <v>0</v>
      </c>
      <c r="B102" s="48"/>
      <c r="C102" s="48" t="s">
        <v>166</v>
      </c>
      <c r="D102" s="45"/>
      <c r="E102" s="48" t="s">
        <v>170</v>
      </c>
      <c r="F102" s="48" t="s">
        <v>171</v>
      </c>
      <c r="G102" s="45" t="s">
        <v>180</v>
      </c>
      <c r="H102" s="48" t="s">
        <v>183</v>
      </c>
      <c r="I102" s="48" t="s">
        <v>184</v>
      </c>
      <c r="J102" s="48" t="s">
        <v>188</v>
      </c>
      <c r="K102" s="48" t="s">
        <v>189</v>
      </c>
      <c r="L102" s="48" t="s">
        <v>196</v>
      </c>
      <c r="M102" s="48" t="s">
        <v>197</v>
      </c>
      <c r="N102" s="45"/>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46"/>
      <c r="AX102" s="46"/>
      <c r="AY102" s="46"/>
      <c r="AZ102" s="46"/>
      <c r="BA102" s="46"/>
      <c r="BB102" s="46"/>
      <c r="BC102" s="46"/>
      <c r="BD102" s="46"/>
    </row>
    <row r="103" spans="1:56" ht="17" x14ac:dyDescent="0.2">
      <c r="A103" s="13" t="s">
        <v>11</v>
      </c>
      <c r="B103" s="6"/>
      <c r="C103" s="6"/>
      <c r="D103" s="6"/>
      <c r="E103" s="6"/>
      <c r="F103" s="6"/>
      <c r="G103" s="6"/>
      <c r="H103" s="6"/>
      <c r="I103" s="6"/>
      <c r="J103" s="6"/>
      <c r="K103" s="6"/>
      <c r="L103" s="6"/>
      <c r="M103" s="6"/>
      <c r="N103" s="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row>
    <row r="104" spans="1:56" ht="16" x14ac:dyDescent="0.2">
      <c r="A104" s="22" t="s">
        <v>15</v>
      </c>
      <c r="B104" s="6"/>
      <c r="C104" s="6"/>
      <c r="D104" s="6"/>
      <c r="E104" s="6"/>
      <c r="F104" s="6"/>
      <c r="G104" s="6"/>
      <c r="H104" s="6"/>
      <c r="I104" s="6"/>
      <c r="J104" s="6"/>
      <c r="K104" s="6"/>
      <c r="L104" s="6"/>
      <c r="M104" s="6"/>
      <c r="N104" s="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row>
    <row r="105" spans="1:56" ht="16" x14ac:dyDescent="0.2">
      <c r="A105" s="23" t="s">
        <v>17</v>
      </c>
      <c r="B105" s="41">
        <v>1</v>
      </c>
      <c r="C105" s="41">
        <v>2</v>
      </c>
      <c r="D105" s="7">
        <v>4</v>
      </c>
      <c r="E105" s="7">
        <v>6</v>
      </c>
      <c r="F105" s="7">
        <v>16</v>
      </c>
      <c r="G105" s="7">
        <v>10</v>
      </c>
      <c r="H105" s="7">
        <v>10</v>
      </c>
      <c r="I105" s="7">
        <v>1</v>
      </c>
      <c r="J105" s="7">
        <v>6</v>
      </c>
      <c r="K105" s="7">
        <v>9</v>
      </c>
      <c r="L105" s="7">
        <v>9</v>
      </c>
      <c r="M105" s="7">
        <v>3</v>
      </c>
      <c r="N105" s="32">
        <f>SUM(B105:M105)</f>
        <v>77</v>
      </c>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row>
    <row r="106" spans="1:56" ht="16" x14ac:dyDescent="0.2">
      <c r="A106" s="18" t="s">
        <v>87</v>
      </c>
      <c r="B106" s="41"/>
      <c r="C106" s="41"/>
      <c r="D106" s="7">
        <v>2</v>
      </c>
      <c r="E106" s="7">
        <v>4</v>
      </c>
      <c r="F106" s="7">
        <v>9</v>
      </c>
      <c r="G106" s="7">
        <v>11</v>
      </c>
      <c r="H106" s="7">
        <v>7</v>
      </c>
      <c r="I106" s="7">
        <v>4</v>
      </c>
      <c r="J106" s="7">
        <v>5</v>
      </c>
      <c r="K106" s="7">
        <v>4</v>
      </c>
      <c r="L106" s="7">
        <v>9</v>
      </c>
      <c r="M106" s="7">
        <v>1</v>
      </c>
      <c r="N106" s="68">
        <f>SUM(B106:M106)</f>
        <v>56</v>
      </c>
      <c r="O106" s="12"/>
      <c r="P106" s="12"/>
      <c r="Q106" s="1"/>
      <c r="R106" s="1"/>
      <c r="S106" s="1"/>
    </row>
    <row r="107" spans="1:56" ht="16" x14ac:dyDescent="0.2">
      <c r="A107" s="23" t="s">
        <v>18</v>
      </c>
      <c r="B107" s="5">
        <v>2</v>
      </c>
      <c r="C107" s="5">
        <v>1</v>
      </c>
      <c r="D107" s="7">
        <v>5</v>
      </c>
      <c r="E107" s="7">
        <v>7</v>
      </c>
      <c r="F107" s="7">
        <v>6</v>
      </c>
      <c r="G107" s="7">
        <v>11</v>
      </c>
      <c r="H107" s="7">
        <v>20</v>
      </c>
      <c r="I107" s="7">
        <v>10</v>
      </c>
      <c r="J107" s="7">
        <v>10</v>
      </c>
      <c r="K107" s="7">
        <v>16</v>
      </c>
      <c r="L107" s="7">
        <v>11</v>
      </c>
      <c r="M107" s="7">
        <v>16</v>
      </c>
      <c r="N107" s="32">
        <f t="shared" ref="N107:N108" si="20">SUM(B107:M107)</f>
        <v>115</v>
      </c>
      <c r="O107" s="12"/>
      <c r="P107" s="12"/>
      <c r="Q107" s="1"/>
      <c r="R107" s="1"/>
      <c r="S107" s="1"/>
    </row>
    <row r="108" spans="1:56" ht="16" x14ac:dyDescent="0.2">
      <c r="A108" s="18" t="s">
        <v>88</v>
      </c>
      <c r="B108" s="5"/>
      <c r="C108" s="5"/>
      <c r="D108" s="7">
        <v>1</v>
      </c>
      <c r="E108" s="7">
        <v>2</v>
      </c>
      <c r="F108" s="7">
        <v>5</v>
      </c>
      <c r="G108" s="7">
        <v>5</v>
      </c>
      <c r="H108" s="7">
        <v>2</v>
      </c>
      <c r="I108" s="7">
        <v>0</v>
      </c>
      <c r="J108" s="7">
        <v>5</v>
      </c>
      <c r="K108" s="7">
        <v>0</v>
      </c>
      <c r="L108" s="7">
        <v>2</v>
      </c>
      <c r="M108" s="7">
        <v>1</v>
      </c>
      <c r="N108" s="68">
        <f t="shared" si="20"/>
        <v>23</v>
      </c>
      <c r="O108" s="12"/>
      <c r="P108" s="12"/>
      <c r="Q108" s="1"/>
      <c r="R108" s="1"/>
      <c r="S108" s="1"/>
    </row>
    <row r="109" spans="1:56" ht="16" x14ac:dyDescent="0.2">
      <c r="A109" s="22" t="s">
        <v>16</v>
      </c>
      <c r="B109" s="6"/>
      <c r="C109" s="6"/>
      <c r="D109" s="6"/>
      <c r="E109" s="6"/>
      <c r="F109" s="6"/>
      <c r="G109" s="6"/>
      <c r="H109" s="6"/>
      <c r="I109" s="6"/>
      <c r="J109" s="6"/>
      <c r="K109" s="6"/>
      <c r="L109" s="6"/>
      <c r="M109" s="6"/>
      <c r="N109" s="6"/>
      <c r="O109" s="12"/>
      <c r="P109" s="12"/>
      <c r="Q109" s="1"/>
      <c r="R109" s="1"/>
      <c r="S109" s="1"/>
    </row>
    <row r="110" spans="1:56" ht="16" x14ac:dyDescent="0.2">
      <c r="A110" s="23" t="s">
        <v>99</v>
      </c>
      <c r="B110" s="5">
        <v>1</v>
      </c>
      <c r="C110" s="5">
        <v>2</v>
      </c>
      <c r="D110" s="7">
        <v>4</v>
      </c>
      <c r="E110" s="7">
        <v>6</v>
      </c>
      <c r="F110" s="7">
        <v>14</v>
      </c>
      <c r="G110" s="7">
        <v>6</v>
      </c>
      <c r="H110" s="7">
        <v>11</v>
      </c>
      <c r="I110" s="7">
        <v>1</v>
      </c>
      <c r="J110" s="7">
        <v>6</v>
      </c>
      <c r="K110" s="7">
        <v>10</v>
      </c>
      <c r="L110" s="7">
        <v>9</v>
      </c>
      <c r="M110" s="7">
        <v>3</v>
      </c>
      <c r="N110" s="32">
        <f>+SUM(B110:M110)</f>
        <v>73</v>
      </c>
      <c r="O110" s="12"/>
      <c r="P110" s="12"/>
      <c r="Q110" s="1"/>
      <c r="R110" s="1"/>
      <c r="S110" s="1"/>
    </row>
    <row r="111" spans="1:56" ht="16" x14ac:dyDescent="0.2">
      <c r="A111" s="18" t="s">
        <v>90</v>
      </c>
      <c r="B111" s="5"/>
      <c r="C111" s="5"/>
      <c r="D111" s="7">
        <v>3</v>
      </c>
      <c r="E111" s="7">
        <v>4</v>
      </c>
      <c r="F111" s="7">
        <v>10</v>
      </c>
      <c r="G111" s="7">
        <v>12</v>
      </c>
      <c r="H111" s="7">
        <v>2</v>
      </c>
      <c r="I111" s="7">
        <v>5</v>
      </c>
      <c r="J111" s="7">
        <v>12</v>
      </c>
      <c r="K111" s="7">
        <v>4</v>
      </c>
      <c r="L111" s="7">
        <v>9</v>
      </c>
      <c r="M111" s="7">
        <v>1</v>
      </c>
      <c r="N111" s="68">
        <f t="shared" ref="N111:N113" si="21">+SUM(B111:M111)</f>
        <v>62</v>
      </c>
      <c r="O111" s="12"/>
      <c r="P111" s="12"/>
      <c r="Q111" s="1"/>
      <c r="R111" s="1"/>
      <c r="S111" s="1"/>
    </row>
    <row r="112" spans="1:56" ht="16" x14ac:dyDescent="0.2">
      <c r="A112" s="23" t="s">
        <v>100</v>
      </c>
      <c r="B112" s="5">
        <v>2</v>
      </c>
      <c r="C112" s="5">
        <v>1</v>
      </c>
      <c r="D112" s="7">
        <v>2</v>
      </c>
      <c r="E112" s="7">
        <v>7</v>
      </c>
      <c r="F112" s="7">
        <v>6</v>
      </c>
      <c r="G112" s="7">
        <v>11</v>
      </c>
      <c r="H112" s="7">
        <v>20</v>
      </c>
      <c r="I112" s="7">
        <v>12</v>
      </c>
      <c r="J112" s="7">
        <v>15</v>
      </c>
      <c r="K112" s="7">
        <v>15</v>
      </c>
      <c r="L112" s="7">
        <v>11</v>
      </c>
      <c r="M112" s="7">
        <v>16</v>
      </c>
      <c r="N112" s="32">
        <f t="shared" si="21"/>
        <v>118</v>
      </c>
      <c r="O112" s="12"/>
      <c r="P112" s="12"/>
      <c r="Q112" s="1"/>
      <c r="R112" s="1"/>
      <c r="S112" s="1"/>
    </row>
    <row r="113" spans="1:19" ht="16" x14ac:dyDescent="0.2">
      <c r="A113" s="18" t="s">
        <v>91</v>
      </c>
      <c r="B113" s="5"/>
      <c r="C113" s="5"/>
      <c r="D113" s="7">
        <v>1</v>
      </c>
      <c r="E113" s="7">
        <v>2</v>
      </c>
      <c r="F113" s="7">
        <v>5</v>
      </c>
      <c r="G113" s="7">
        <v>5</v>
      </c>
      <c r="H113" s="7">
        <v>2</v>
      </c>
      <c r="I113" s="7">
        <v>0</v>
      </c>
      <c r="J113" s="7">
        <v>7</v>
      </c>
      <c r="K113" s="7">
        <v>0</v>
      </c>
      <c r="L113" s="7">
        <v>2</v>
      </c>
      <c r="M113" s="7">
        <v>1</v>
      </c>
      <c r="N113" s="68">
        <f t="shared" si="21"/>
        <v>25</v>
      </c>
      <c r="O113" s="12"/>
      <c r="P113" s="12"/>
      <c r="Q113" s="1"/>
      <c r="R113" s="1"/>
      <c r="S113" s="1"/>
    </row>
  </sheetData>
  <mergeCells count="5">
    <mergeCell ref="A40:N40"/>
    <mergeCell ref="A67:N67"/>
    <mergeCell ref="B3:N3"/>
    <mergeCell ref="A1:N1"/>
    <mergeCell ref="A2:O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ignoredErrors>
    <ignoredError sqref="C6:E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7F8E-E2E1-4BD0-B595-B04965DC3429}">
  <dimension ref="A3:L125"/>
  <sheetViews>
    <sheetView topLeftCell="A115" zoomScale="80" zoomScaleNormal="80" workbookViewId="0">
      <selection activeCell="Q131" sqref="Q131"/>
    </sheetView>
  </sheetViews>
  <sheetFormatPr baseColWidth="10" defaultColWidth="8.83203125" defaultRowHeight="15" x14ac:dyDescent="0.2"/>
  <cols>
    <col min="1" max="1" width="16.5" customWidth="1"/>
  </cols>
  <sheetData>
    <row r="3" spans="1:11" x14ac:dyDescent="0.2">
      <c r="A3" s="60">
        <v>44197</v>
      </c>
      <c r="B3" s="60">
        <v>44228</v>
      </c>
      <c r="C3" s="60">
        <v>44256</v>
      </c>
      <c r="D3" s="60">
        <v>44287</v>
      </c>
      <c r="E3" s="60">
        <v>44317</v>
      </c>
      <c r="F3" s="60">
        <v>44348</v>
      </c>
      <c r="G3" s="60">
        <v>44378</v>
      </c>
      <c r="H3" s="60">
        <v>44409</v>
      </c>
      <c r="I3" s="60">
        <v>44440</v>
      </c>
      <c r="J3" s="60">
        <v>44470</v>
      </c>
      <c r="K3" s="60">
        <v>44501</v>
      </c>
    </row>
    <row r="4" spans="1:11" x14ac:dyDescent="0.2">
      <c r="A4">
        <v>11</v>
      </c>
      <c r="B4">
        <v>10</v>
      </c>
      <c r="C4">
        <v>23</v>
      </c>
      <c r="D4">
        <v>15</v>
      </c>
      <c r="E4">
        <v>29</v>
      </c>
      <c r="F4">
        <v>6</v>
      </c>
      <c r="G4">
        <v>12</v>
      </c>
      <c r="H4">
        <v>4</v>
      </c>
      <c r="I4">
        <v>11</v>
      </c>
      <c r="J4">
        <v>16</v>
      </c>
      <c r="K4">
        <v>10</v>
      </c>
    </row>
    <row r="25" spans="1:12" x14ac:dyDescent="0.2">
      <c r="B25" s="60">
        <v>44197</v>
      </c>
      <c r="C25" s="60">
        <v>44228</v>
      </c>
      <c r="D25" s="60">
        <v>44256</v>
      </c>
      <c r="E25" s="60">
        <v>44287</v>
      </c>
      <c r="F25" s="60">
        <v>44317</v>
      </c>
      <c r="G25" s="60">
        <v>44348</v>
      </c>
      <c r="H25" s="60">
        <v>44378</v>
      </c>
      <c r="I25" s="60">
        <v>44409</v>
      </c>
      <c r="J25" s="60">
        <v>44440</v>
      </c>
      <c r="K25" s="60">
        <v>44470</v>
      </c>
      <c r="L25" s="60">
        <v>44501</v>
      </c>
    </row>
    <row r="26" spans="1:12" x14ac:dyDescent="0.2">
      <c r="A26" t="s">
        <v>19</v>
      </c>
      <c r="B26">
        <v>2</v>
      </c>
      <c r="C26">
        <v>9</v>
      </c>
      <c r="D26">
        <v>14</v>
      </c>
      <c r="E26">
        <v>3</v>
      </c>
      <c r="F26">
        <v>5</v>
      </c>
      <c r="G26">
        <v>6</v>
      </c>
      <c r="H26">
        <v>3</v>
      </c>
      <c r="I26" s="26">
        <v>1</v>
      </c>
      <c r="J26" s="26">
        <v>2</v>
      </c>
      <c r="K26">
        <v>4</v>
      </c>
      <c r="L26" s="26">
        <v>9</v>
      </c>
    </row>
    <row r="27" spans="1:12" x14ac:dyDescent="0.2">
      <c r="A27" t="s">
        <v>20</v>
      </c>
      <c r="B27">
        <v>9</v>
      </c>
      <c r="C27">
        <v>1</v>
      </c>
      <c r="D27">
        <v>9</v>
      </c>
      <c r="E27">
        <v>12</v>
      </c>
      <c r="F27">
        <v>24</v>
      </c>
      <c r="G27">
        <v>0</v>
      </c>
      <c r="H27">
        <v>9</v>
      </c>
      <c r="I27" s="26">
        <v>3</v>
      </c>
      <c r="J27" s="26">
        <v>9</v>
      </c>
      <c r="K27">
        <v>12</v>
      </c>
      <c r="L27" s="26">
        <v>1</v>
      </c>
    </row>
    <row r="28" spans="1:12" x14ac:dyDescent="0.2">
      <c r="A28" t="s">
        <v>21</v>
      </c>
      <c r="B28">
        <v>0</v>
      </c>
      <c r="C28">
        <v>0</v>
      </c>
      <c r="D28">
        <v>0</v>
      </c>
      <c r="E28">
        <v>0</v>
      </c>
      <c r="F28">
        <v>0</v>
      </c>
      <c r="G28">
        <v>0</v>
      </c>
      <c r="H28">
        <v>1</v>
      </c>
      <c r="I28" s="26">
        <v>4</v>
      </c>
      <c r="J28" s="26">
        <v>4</v>
      </c>
      <c r="K28">
        <v>4</v>
      </c>
      <c r="L28" s="26">
        <v>0</v>
      </c>
    </row>
    <row r="40" spans="1:2" x14ac:dyDescent="0.2">
      <c r="A40" t="s">
        <v>81</v>
      </c>
      <c r="B40" s="4">
        <v>2</v>
      </c>
    </row>
    <row r="41" spans="1:2" x14ac:dyDescent="0.2">
      <c r="A41" t="s">
        <v>74</v>
      </c>
      <c r="B41" s="4">
        <v>2</v>
      </c>
    </row>
    <row r="42" spans="1:2" x14ac:dyDescent="0.2">
      <c r="A42" t="s">
        <v>82</v>
      </c>
      <c r="B42" s="4">
        <v>1</v>
      </c>
    </row>
    <row r="43" spans="1:2" x14ac:dyDescent="0.2">
      <c r="A43" t="s">
        <v>182</v>
      </c>
      <c r="B43" s="4">
        <v>0</v>
      </c>
    </row>
    <row r="44" spans="1:2" x14ac:dyDescent="0.2">
      <c r="A44" t="s">
        <v>185</v>
      </c>
      <c r="B44" s="4">
        <v>5</v>
      </c>
    </row>
    <row r="45" spans="1:2" x14ac:dyDescent="0.2">
      <c r="A45" t="s">
        <v>191</v>
      </c>
      <c r="B45" s="82">
        <v>0</v>
      </c>
    </row>
    <row r="58" spans="1:6" x14ac:dyDescent="0.2">
      <c r="A58" t="s">
        <v>81</v>
      </c>
      <c r="B58" t="s">
        <v>192</v>
      </c>
      <c r="C58" t="s">
        <v>74</v>
      </c>
      <c r="D58" t="s">
        <v>182</v>
      </c>
      <c r="E58" t="s">
        <v>82</v>
      </c>
      <c r="F58" t="s">
        <v>185</v>
      </c>
    </row>
    <row r="59" spans="1:6" x14ac:dyDescent="0.2">
      <c r="A59">
        <v>9</v>
      </c>
      <c r="B59">
        <v>8</v>
      </c>
      <c r="C59">
        <v>6</v>
      </c>
      <c r="D59">
        <v>4</v>
      </c>
      <c r="E59">
        <v>1</v>
      </c>
      <c r="F59">
        <v>10</v>
      </c>
    </row>
    <row r="69" spans="1:2" ht="17" x14ac:dyDescent="0.2">
      <c r="A69" s="13" t="s">
        <v>2</v>
      </c>
      <c r="B69" s="74" t="s">
        <v>193</v>
      </c>
    </row>
    <row r="70" spans="1:2" x14ac:dyDescent="0.2">
      <c r="A70" s="80" t="s">
        <v>95</v>
      </c>
      <c r="B70" s="39">
        <v>63</v>
      </c>
    </row>
    <row r="71" spans="1:2" x14ac:dyDescent="0.2">
      <c r="A71" s="80" t="s">
        <v>96</v>
      </c>
      <c r="B71" s="39">
        <v>23</v>
      </c>
    </row>
    <row r="72" spans="1:2" x14ac:dyDescent="0.2">
      <c r="A72" s="80" t="s">
        <v>97</v>
      </c>
      <c r="B72" s="39">
        <v>4</v>
      </c>
    </row>
    <row r="73" spans="1:2" x14ac:dyDescent="0.2">
      <c r="A73" s="80" t="s">
        <v>1</v>
      </c>
      <c r="B73" s="39">
        <v>0</v>
      </c>
    </row>
    <row r="80" spans="1:2" x14ac:dyDescent="0.2">
      <c r="A80" t="s">
        <v>186</v>
      </c>
      <c r="B80" s="4">
        <v>193</v>
      </c>
    </row>
    <row r="81" spans="1:2" x14ac:dyDescent="0.2">
      <c r="A81" t="s">
        <v>187</v>
      </c>
      <c r="B81" s="4">
        <v>83</v>
      </c>
    </row>
    <row r="100" spans="1:2" x14ac:dyDescent="0.2">
      <c r="A100" s="78" t="s">
        <v>40</v>
      </c>
      <c r="B100" s="7">
        <v>139</v>
      </c>
    </row>
    <row r="101" spans="1:2" x14ac:dyDescent="0.2">
      <c r="A101" s="78" t="s">
        <v>41</v>
      </c>
      <c r="B101" s="4">
        <v>12</v>
      </c>
    </row>
    <row r="102" spans="1:2" x14ac:dyDescent="0.2">
      <c r="A102" s="79" t="s">
        <v>42</v>
      </c>
      <c r="B102" s="4">
        <v>10</v>
      </c>
    </row>
    <row r="103" spans="1:2" x14ac:dyDescent="0.2">
      <c r="A103" s="79" t="s">
        <v>43</v>
      </c>
      <c r="B103" s="4">
        <v>13</v>
      </c>
    </row>
    <row r="104" spans="1:2" x14ac:dyDescent="0.2">
      <c r="A104" s="79" t="s">
        <v>44</v>
      </c>
      <c r="B104" s="4">
        <v>19</v>
      </c>
    </row>
    <row r="117" spans="1:3" ht="68" x14ac:dyDescent="0.2">
      <c r="A117" s="13" t="s">
        <v>65</v>
      </c>
      <c r="B117">
        <v>22</v>
      </c>
      <c r="C117">
        <v>22</v>
      </c>
    </row>
    <row r="118" spans="1:3" ht="16" x14ac:dyDescent="0.2">
      <c r="A118" s="22" t="s">
        <v>194</v>
      </c>
      <c r="B118">
        <v>4</v>
      </c>
      <c r="C118">
        <v>4</v>
      </c>
    </row>
    <row r="119" spans="1:3" ht="16" x14ac:dyDescent="0.2">
      <c r="A119" s="22" t="s">
        <v>5</v>
      </c>
      <c r="B119">
        <v>5</v>
      </c>
      <c r="C119">
        <v>5</v>
      </c>
    </row>
    <row r="120" spans="1:3" ht="16" x14ac:dyDescent="0.2">
      <c r="A120" s="22" t="s">
        <v>6</v>
      </c>
      <c r="B120">
        <v>2</v>
      </c>
      <c r="C120">
        <v>2</v>
      </c>
    </row>
    <row r="121" spans="1:3" ht="16" x14ac:dyDescent="0.2">
      <c r="A121" s="22" t="s">
        <v>7</v>
      </c>
      <c r="B121">
        <v>2</v>
      </c>
      <c r="C121">
        <v>2</v>
      </c>
    </row>
    <row r="122" spans="1:3" ht="16" x14ac:dyDescent="0.2">
      <c r="A122" s="22" t="s">
        <v>195</v>
      </c>
      <c r="B122">
        <v>0</v>
      </c>
      <c r="C122">
        <v>0</v>
      </c>
    </row>
    <row r="123" spans="1:3" ht="16" x14ac:dyDescent="0.2">
      <c r="A123" s="22" t="s">
        <v>9</v>
      </c>
      <c r="B123">
        <v>5</v>
      </c>
      <c r="C123">
        <v>5</v>
      </c>
    </row>
    <row r="124" spans="1:3" ht="16" x14ac:dyDescent="0.2">
      <c r="A124" s="22" t="s">
        <v>10</v>
      </c>
      <c r="B124">
        <v>1</v>
      </c>
      <c r="C124">
        <v>1</v>
      </c>
    </row>
    <row r="125" spans="1:3" ht="16" x14ac:dyDescent="0.2">
      <c r="A125" s="22" t="s">
        <v>1</v>
      </c>
      <c r="B125">
        <v>3</v>
      </c>
      <c r="C125">
        <v>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8265-6090-46C4-B323-3832A770A08E}">
  <dimension ref="A1:A35"/>
  <sheetViews>
    <sheetView zoomScale="60" zoomScaleNormal="60" workbookViewId="0">
      <selection activeCell="H3" sqref="H3"/>
    </sheetView>
  </sheetViews>
  <sheetFormatPr baseColWidth="10" defaultColWidth="8.83203125" defaultRowHeight="15" x14ac:dyDescent="0.2"/>
  <cols>
    <col min="1" max="1" width="123.83203125" customWidth="1"/>
  </cols>
  <sheetData>
    <row r="1" spans="1:1" ht="16" x14ac:dyDescent="0.2">
      <c r="A1" s="73" t="s">
        <v>177</v>
      </c>
    </row>
    <row r="2" spans="1:1" x14ac:dyDescent="0.2">
      <c r="A2" s="72" t="s">
        <v>176</v>
      </c>
    </row>
    <row r="3" spans="1:1" ht="366.75" customHeight="1" x14ac:dyDescent="0.2">
      <c r="A3" s="83" t="s">
        <v>198</v>
      </c>
    </row>
    <row r="4" spans="1:1" x14ac:dyDescent="0.2">
      <c r="A4" s="72" t="s">
        <v>175</v>
      </c>
    </row>
    <row r="5" spans="1:1" ht="175" customHeight="1" x14ac:dyDescent="0.2">
      <c r="A5" s="71"/>
    </row>
    <row r="6" spans="1:1" x14ac:dyDescent="0.2">
      <c r="A6" s="72" t="s">
        <v>181</v>
      </c>
    </row>
    <row r="7" spans="1:1" x14ac:dyDescent="0.2">
      <c r="A7" s="91"/>
    </row>
    <row r="8" spans="1:1" x14ac:dyDescent="0.2">
      <c r="A8" s="92"/>
    </row>
    <row r="9" spans="1:1" x14ac:dyDescent="0.2">
      <c r="A9" s="92"/>
    </row>
    <row r="10" spans="1:1" x14ac:dyDescent="0.2">
      <c r="A10" s="92"/>
    </row>
    <row r="11" spans="1:1" x14ac:dyDescent="0.2">
      <c r="A11" s="92"/>
    </row>
    <row r="12" spans="1:1" x14ac:dyDescent="0.2">
      <c r="A12" s="92"/>
    </row>
    <row r="13" spans="1:1" x14ac:dyDescent="0.2">
      <c r="A13" s="92"/>
    </row>
    <row r="14" spans="1:1" x14ac:dyDescent="0.2">
      <c r="A14" s="92"/>
    </row>
    <row r="15" spans="1:1" x14ac:dyDescent="0.2">
      <c r="A15" s="92"/>
    </row>
    <row r="16" spans="1:1" x14ac:dyDescent="0.2">
      <c r="A16" s="92"/>
    </row>
    <row r="17" spans="1:1" x14ac:dyDescent="0.2">
      <c r="A17" s="92"/>
    </row>
    <row r="18" spans="1:1" x14ac:dyDescent="0.2">
      <c r="A18" s="92"/>
    </row>
    <row r="19" spans="1:1" x14ac:dyDescent="0.2">
      <c r="A19" s="92"/>
    </row>
    <row r="20" spans="1:1" x14ac:dyDescent="0.2">
      <c r="A20" s="92"/>
    </row>
    <row r="21" spans="1:1" x14ac:dyDescent="0.2">
      <c r="A21" s="92"/>
    </row>
    <row r="22" spans="1:1" x14ac:dyDescent="0.2">
      <c r="A22" s="92"/>
    </row>
    <row r="23" spans="1:1" x14ac:dyDescent="0.2">
      <c r="A23" s="70"/>
    </row>
    <row r="24" spans="1:1" x14ac:dyDescent="0.2">
      <c r="A24" s="70"/>
    </row>
    <row r="25" spans="1:1" x14ac:dyDescent="0.2">
      <c r="A25" s="70"/>
    </row>
    <row r="26" spans="1:1" x14ac:dyDescent="0.2">
      <c r="A26" s="70"/>
    </row>
    <row r="27" spans="1:1" x14ac:dyDescent="0.2">
      <c r="A27" s="70"/>
    </row>
    <row r="28" spans="1:1" x14ac:dyDescent="0.2">
      <c r="A28" s="70"/>
    </row>
    <row r="29" spans="1:1" x14ac:dyDescent="0.2">
      <c r="A29" s="70"/>
    </row>
    <row r="30" spans="1:1" x14ac:dyDescent="0.2">
      <c r="A30" s="70"/>
    </row>
    <row r="31" spans="1:1" x14ac:dyDescent="0.2">
      <c r="A31" s="70"/>
    </row>
    <row r="32" spans="1:1" x14ac:dyDescent="0.2">
      <c r="A32" s="69"/>
    </row>
    <row r="33" spans="1:1" x14ac:dyDescent="0.2">
      <c r="A33" s="69"/>
    </row>
    <row r="34" spans="1:1" x14ac:dyDescent="0.2">
      <c r="A34" s="69"/>
    </row>
    <row r="35" spans="1:1" x14ac:dyDescent="0.2">
      <c r="A35" s="69"/>
    </row>
  </sheetData>
  <mergeCells count="1">
    <mergeCell ref="A7:A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3"/>
  <sheetViews>
    <sheetView topLeftCell="A10" zoomScale="80" zoomScaleNormal="80" workbookViewId="0">
      <selection activeCell="O12" sqref="O12"/>
    </sheetView>
  </sheetViews>
  <sheetFormatPr baseColWidth="10" defaultColWidth="8.6640625" defaultRowHeight="15" x14ac:dyDescent="0.2"/>
  <cols>
    <col min="1" max="1" width="11.1640625" style="24" customWidth="1"/>
    <col min="2" max="16384" width="8.6640625" style="24"/>
  </cols>
  <sheetData>
    <row r="1" spans="1:14" ht="21" x14ac:dyDescent="0.25">
      <c r="A1" s="28" t="s">
        <v>60</v>
      </c>
      <c r="B1" s="102" t="s">
        <v>53</v>
      </c>
      <c r="C1" s="102"/>
      <c r="D1" s="102"/>
      <c r="E1" s="102"/>
      <c r="F1" s="102"/>
      <c r="G1" s="102"/>
      <c r="H1" s="102"/>
      <c r="I1" s="102"/>
      <c r="J1" s="102"/>
      <c r="K1" s="102"/>
      <c r="L1" s="102"/>
      <c r="M1" s="102"/>
      <c r="N1" s="102"/>
    </row>
    <row r="2" spans="1:14" ht="45" customHeight="1" x14ac:dyDescent="0.2">
      <c r="A2" s="38" t="s">
        <v>172</v>
      </c>
      <c r="B2" s="97" t="s">
        <v>173</v>
      </c>
      <c r="C2" s="101"/>
      <c r="D2" s="101"/>
      <c r="E2" s="101"/>
      <c r="F2" s="101"/>
      <c r="G2" s="101"/>
      <c r="H2" s="101"/>
      <c r="I2" s="101"/>
      <c r="J2" s="101"/>
      <c r="K2" s="101"/>
      <c r="L2" s="101"/>
      <c r="M2" s="101"/>
      <c r="N2" s="101"/>
    </row>
    <row r="3" spans="1:14" ht="45" customHeight="1" x14ac:dyDescent="0.2">
      <c r="A3" s="38" t="s">
        <v>167</v>
      </c>
      <c r="B3" s="97" t="s">
        <v>168</v>
      </c>
      <c r="C3" s="101"/>
      <c r="D3" s="101"/>
      <c r="E3" s="101"/>
      <c r="F3" s="101"/>
      <c r="G3" s="101"/>
      <c r="H3" s="101"/>
      <c r="I3" s="101"/>
      <c r="J3" s="101"/>
      <c r="K3" s="101"/>
      <c r="L3" s="101"/>
      <c r="M3" s="101"/>
      <c r="N3" s="101"/>
    </row>
    <row r="4" spans="1:14" ht="45" customHeight="1" x14ac:dyDescent="0.2">
      <c r="A4" s="25" t="s">
        <v>55</v>
      </c>
      <c r="B4" s="97" t="s">
        <v>139</v>
      </c>
      <c r="C4" s="101"/>
      <c r="D4" s="101"/>
      <c r="E4" s="101"/>
      <c r="F4" s="101"/>
      <c r="G4" s="101"/>
      <c r="H4" s="101"/>
      <c r="I4" s="101"/>
      <c r="J4" s="101"/>
      <c r="K4" s="101"/>
      <c r="L4" s="101"/>
      <c r="M4" s="101"/>
      <c r="N4" s="101"/>
    </row>
    <row r="5" spans="1:14" ht="45" customHeight="1" x14ac:dyDescent="0.2">
      <c r="A5" s="25" t="s">
        <v>56</v>
      </c>
      <c r="B5" s="101" t="s">
        <v>54</v>
      </c>
      <c r="C5" s="101"/>
      <c r="D5" s="101"/>
      <c r="E5" s="101"/>
      <c r="F5" s="101"/>
      <c r="G5" s="101"/>
      <c r="H5" s="101"/>
      <c r="I5" s="101"/>
      <c r="J5" s="101"/>
      <c r="K5" s="101"/>
      <c r="L5" s="101"/>
      <c r="M5" s="101"/>
      <c r="N5" s="101"/>
    </row>
    <row r="6" spans="1:14" ht="45" customHeight="1" x14ac:dyDescent="0.2">
      <c r="A6" s="34" t="s">
        <v>101</v>
      </c>
      <c r="B6" s="104" t="s">
        <v>174</v>
      </c>
      <c r="C6" s="105"/>
      <c r="D6" s="105"/>
      <c r="E6" s="105"/>
      <c r="F6" s="105"/>
      <c r="G6" s="105"/>
      <c r="H6" s="105"/>
      <c r="I6" s="105"/>
      <c r="J6" s="105"/>
      <c r="K6" s="105"/>
      <c r="L6" s="105"/>
      <c r="M6" s="105"/>
      <c r="N6" s="106"/>
    </row>
    <row r="7" spans="1:14" ht="45" customHeight="1" x14ac:dyDescent="0.2">
      <c r="A7" s="38" t="s">
        <v>102</v>
      </c>
      <c r="B7" s="104" t="s">
        <v>80</v>
      </c>
      <c r="C7" s="105"/>
      <c r="D7" s="105"/>
      <c r="E7" s="105"/>
      <c r="F7" s="105"/>
      <c r="G7" s="105"/>
      <c r="H7" s="105"/>
      <c r="I7" s="105"/>
      <c r="J7" s="105"/>
      <c r="K7" s="105"/>
      <c r="L7" s="105"/>
      <c r="M7" s="105"/>
      <c r="N7" s="106"/>
    </row>
    <row r="8" spans="1:14" ht="45" customHeight="1" x14ac:dyDescent="0.2">
      <c r="A8" s="38" t="s">
        <v>103</v>
      </c>
      <c r="B8" s="104" t="s">
        <v>153</v>
      </c>
      <c r="C8" s="105"/>
      <c r="D8" s="105"/>
      <c r="E8" s="105"/>
      <c r="F8" s="105"/>
      <c r="G8" s="105"/>
      <c r="H8" s="105"/>
      <c r="I8" s="105"/>
      <c r="J8" s="105"/>
      <c r="K8" s="105"/>
      <c r="L8" s="105"/>
      <c r="M8" s="105"/>
      <c r="N8" s="106"/>
    </row>
    <row r="9" spans="1:14" ht="45" customHeight="1" x14ac:dyDescent="0.2">
      <c r="A9" s="38" t="s">
        <v>75</v>
      </c>
      <c r="B9" s="93" t="s">
        <v>140</v>
      </c>
      <c r="C9" s="94"/>
      <c r="D9" s="94"/>
      <c r="E9" s="94"/>
      <c r="F9" s="94"/>
      <c r="G9" s="94"/>
      <c r="H9" s="94"/>
      <c r="I9" s="94"/>
      <c r="J9" s="94"/>
      <c r="K9" s="94"/>
      <c r="L9" s="94"/>
      <c r="M9" s="94"/>
      <c r="N9" s="95"/>
    </row>
    <row r="10" spans="1:14" ht="45" customHeight="1" x14ac:dyDescent="0.2">
      <c r="A10" s="33" t="s">
        <v>76</v>
      </c>
      <c r="B10" s="107" t="s">
        <v>164</v>
      </c>
      <c r="C10" s="108"/>
      <c r="D10" s="108"/>
      <c r="E10" s="108"/>
      <c r="F10" s="108"/>
      <c r="G10" s="108"/>
      <c r="H10" s="108"/>
      <c r="I10" s="108"/>
      <c r="J10" s="108"/>
      <c r="K10" s="108"/>
      <c r="L10" s="108"/>
      <c r="M10" s="108"/>
      <c r="N10" s="109"/>
    </row>
    <row r="11" spans="1:14" ht="45" customHeight="1" x14ac:dyDescent="0.2">
      <c r="A11" s="25" t="s">
        <v>77</v>
      </c>
      <c r="B11" s="101" t="s">
        <v>155</v>
      </c>
      <c r="C11" s="101"/>
      <c r="D11" s="101"/>
      <c r="E11" s="101"/>
      <c r="F11" s="101"/>
      <c r="G11" s="101"/>
      <c r="H11" s="101"/>
      <c r="I11" s="101"/>
      <c r="J11" s="101"/>
      <c r="K11" s="101"/>
      <c r="L11" s="101"/>
      <c r="M11" s="101"/>
      <c r="N11" s="101"/>
    </row>
    <row r="12" spans="1:14" ht="45" customHeight="1" x14ac:dyDescent="0.2">
      <c r="A12" s="38" t="s">
        <v>78</v>
      </c>
      <c r="B12" s="104" t="s">
        <v>104</v>
      </c>
      <c r="C12" s="105"/>
      <c r="D12" s="105"/>
      <c r="E12" s="105"/>
      <c r="F12" s="105"/>
      <c r="G12" s="105"/>
      <c r="H12" s="105"/>
      <c r="I12" s="105"/>
      <c r="J12" s="105"/>
      <c r="K12" s="105"/>
      <c r="L12" s="105"/>
      <c r="M12" s="105"/>
      <c r="N12" s="106"/>
    </row>
    <row r="13" spans="1:14" ht="45" customHeight="1" x14ac:dyDescent="0.2">
      <c r="A13" s="38" t="s">
        <v>79</v>
      </c>
      <c r="B13" s="93" t="s">
        <v>141</v>
      </c>
      <c r="C13" s="94"/>
      <c r="D13" s="94"/>
      <c r="E13" s="94"/>
      <c r="F13" s="94"/>
      <c r="G13" s="94"/>
      <c r="H13" s="94"/>
      <c r="I13" s="94"/>
      <c r="J13" s="94"/>
      <c r="K13" s="94"/>
      <c r="L13" s="94"/>
      <c r="M13" s="94"/>
      <c r="N13" s="95"/>
    </row>
    <row r="14" spans="1:14" ht="45" customHeight="1" x14ac:dyDescent="0.2">
      <c r="A14" s="38" t="s">
        <v>178</v>
      </c>
      <c r="B14" s="93" t="s">
        <v>179</v>
      </c>
      <c r="C14" s="94"/>
      <c r="D14" s="94"/>
      <c r="E14" s="94"/>
      <c r="F14" s="94"/>
      <c r="G14" s="94"/>
      <c r="H14" s="94"/>
      <c r="I14" s="94"/>
      <c r="J14" s="94"/>
      <c r="K14" s="94"/>
      <c r="L14" s="94"/>
      <c r="M14" s="94"/>
      <c r="N14" s="95"/>
    </row>
    <row r="15" spans="1:14" ht="64" customHeight="1" x14ac:dyDescent="0.2">
      <c r="A15" s="25" t="s">
        <v>105</v>
      </c>
      <c r="B15" s="103" t="s">
        <v>158</v>
      </c>
      <c r="C15" s="103"/>
      <c r="D15" s="103"/>
      <c r="E15" s="103"/>
      <c r="F15" s="103"/>
      <c r="G15" s="103"/>
      <c r="H15" s="103"/>
      <c r="I15" s="103"/>
      <c r="J15" s="103"/>
      <c r="K15" s="103"/>
      <c r="L15" s="103"/>
      <c r="M15" s="103"/>
      <c r="N15" s="103"/>
    </row>
    <row r="16" spans="1:14" ht="45" customHeight="1" x14ac:dyDescent="0.2">
      <c r="A16" s="25" t="s">
        <v>106</v>
      </c>
      <c r="B16" s="103" t="s">
        <v>159</v>
      </c>
      <c r="C16" s="103"/>
      <c r="D16" s="103"/>
      <c r="E16" s="103"/>
      <c r="F16" s="103"/>
      <c r="G16" s="103"/>
      <c r="H16" s="103"/>
      <c r="I16" s="103"/>
      <c r="J16" s="103"/>
      <c r="K16" s="103"/>
      <c r="L16" s="103"/>
      <c r="M16" s="103"/>
      <c r="N16" s="103"/>
    </row>
    <row r="17" spans="1:14" ht="45" customHeight="1" x14ac:dyDescent="0.2">
      <c r="A17" s="25" t="s">
        <v>107</v>
      </c>
      <c r="B17" s="103" t="s">
        <v>160</v>
      </c>
      <c r="C17" s="103"/>
      <c r="D17" s="103"/>
      <c r="E17" s="103"/>
      <c r="F17" s="103"/>
      <c r="G17" s="103"/>
      <c r="H17" s="103"/>
      <c r="I17" s="103"/>
      <c r="J17" s="103"/>
      <c r="K17" s="103"/>
      <c r="L17" s="103"/>
      <c r="M17" s="103"/>
      <c r="N17" s="103"/>
    </row>
    <row r="18" spans="1:14" ht="45" customHeight="1" x14ac:dyDescent="0.2">
      <c r="A18" s="25" t="s">
        <v>108</v>
      </c>
      <c r="B18" s="110" t="s">
        <v>142</v>
      </c>
      <c r="C18" s="110"/>
      <c r="D18" s="110"/>
      <c r="E18" s="110"/>
      <c r="F18" s="110"/>
      <c r="G18" s="110"/>
      <c r="H18" s="110"/>
      <c r="I18" s="110"/>
      <c r="J18" s="110"/>
      <c r="K18" s="110"/>
      <c r="L18" s="110"/>
      <c r="M18" s="110"/>
      <c r="N18" s="110"/>
    </row>
    <row r="19" spans="1:14" ht="45" customHeight="1" x14ac:dyDescent="0.2">
      <c r="A19" s="38" t="s">
        <v>109</v>
      </c>
      <c r="B19" s="98" t="s">
        <v>143</v>
      </c>
      <c r="C19" s="99"/>
      <c r="D19" s="99"/>
      <c r="E19" s="99"/>
      <c r="F19" s="99"/>
      <c r="G19" s="99"/>
      <c r="H19" s="99"/>
      <c r="I19" s="99"/>
      <c r="J19" s="99"/>
      <c r="K19" s="99"/>
      <c r="L19" s="99"/>
      <c r="M19" s="99"/>
      <c r="N19" s="100"/>
    </row>
    <row r="20" spans="1:14" ht="45" customHeight="1" x14ac:dyDescent="0.2">
      <c r="A20" s="38" t="s">
        <v>111</v>
      </c>
      <c r="B20" s="111" t="s">
        <v>112</v>
      </c>
      <c r="C20" s="112"/>
      <c r="D20" s="112"/>
      <c r="E20" s="112"/>
      <c r="F20" s="112"/>
      <c r="G20" s="112"/>
      <c r="H20" s="112"/>
      <c r="I20" s="112"/>
      <c r="J20" s="112"/>
      <c r="K20" s="112"/>
      <c r="L20" s="112"/>
      <c r="M20" s="112"/>
      <c r="N20" s="113"/>
    </row>
    <row r="21" spans="1:14" ht="45" customHeight="1" x14ac:dyDescent="0.2">
      <c r="A21" s="38" t="s">
        <v>113</v>
      </c>
      <c r="B21" s="98" t="s">
        <v>144</v>
      </c>
      <c r="C21" s="99"/>
      <c r="D21" s="99"/>
      <c r="E21" s="99"/>
      <c r="F21" s="99"/>
      <c r="G21" s="99"/>
      <c r="H21" s="99"/>
      <c r="I21" s="99"/>
      <c r="J21" s="99"/>
      <c r="K21" s="99"/>
      <c r="L21" s="99"/>
      <c r="M21" s="99"/>
      <c r="N21" s="100"/>
    </row>
    <row r="22" spans="1:14" ht="45" customHeight="1" x14ac:dyDescent="0.2">
      <c r="A22" s="25" t="s">
        <v>66</v>
      </c>
      <c r="B22" s="97" t="s">
        <v>145</v>
      </c>
      <c r="C22" s="97"/>
      <c r="D22" s="97"/>
      <c r="E22" s="97"/>
      <c r="F22" s="97"/>
      <c r="G22" s="97"/>
      <c r="H22" s="97"/>
      <c r="I22" s="97"/>
      <c r="J22" s="97"/>
      <c r="K22" s="97"/>
      <c r="L22" s="97"/>
      <c r="M22" s="97"/>
      <c r="N22" s="97"/>
    </row>
    <row r="23" spans="1:14" ht="45" customHeight="1" x14ac:dyDescent="0.2">
      <c r="A23" s="25" t="s">
        <v>67</v>
      </c>
      <c r="B23" s="101" t="s">
        <v>129</v>
      </c>
      <c r="C23" s="101"/>
      <c r="D23" s="101"/>
      <c r="E23" s="101"/>
      <c r="F23" s="101"/>
      <c r="G23" s="101"/>
      <c r="H23" s="101"/>
      <c r="I23" s="101"/>
      <c r="J23" s="101"/>
      <c r="K23" s="101"/>
      <c r="L23" s="101"/>
      <c r="M23" s="101"/>
      <c r="N23" s="101"/>
    </row>
    <row r="24" spans="1:14" ht="45" customHeight="1" x14ac:dyDescent="0.2">
      <c r="A24" s="25" t="s">
        <v>68</v>
      </c>
      <c r="B24" s="101" t="s">
        <v>57</v>
      </c>
      <c r="C24" s="101"/>
      <c r="D24" s="101"/>
      <c r="E24" s="101"/>
      <c r="F24" s="101"/>
      <c r="G24" s="101"/>
      <c r="H24" s="101"/>
      <c r="I24" s="101"/>
      <c r="J24" s="101"/>
      <c r="K24" s="101"/>
      <c r="L24" s="101"/>
      <c r="M24" s="101"/>
      <c r="N24" s="101"/>
    </row>
    <row r="25" spans="1:14" ht="45" customHeight="1" x14ac:dyDescent="0.2">
      <c r="A25" s="25" t="s">
        <v>69</v>
      </c>
      <c r="B25" s="101" t="s">
        <v>58</v>
      </c>
      <c r="C25" s="101"/>
      <c r="D25" s="101"/>
      <c r="E25" s="101"/>
      <c r="F25" s="101"/>
      <c r="G25" s="101"/>
      <c r="H25" s="101"/>
      <c r="I25" s="101"/>
      <c r="J25" s="101"/>
      <c r="K25" s="101"/>
      <c r="L25" s="101"/>
      <c r="M25" s="101"/>
      <c r="N25" s="101"/>
    </row>
    <row r="26" spans="1:14" ht="45" customHeight="1" x14ac:dyDescent="0.2">
      <c r="A26" s="25" t="s">
        <v>70</v>
      </c>
      <c r="B26" s="101" t="s">
        <v>59</v>
      </c>
      <c r="C26" s="101"/>
      <c r="D26" s="101"/>
      <c r="E26" s="101"/>
      <c r="F26" s="101"/>
      <c r="G26" s="101"/>
      <c r="H26" s="101"/>
      <c r="I26" s="101"/>
      <c r="J26" s="101"/>
      <c r="K26" s="101"/>
      <c r="L26" s="101"/>
      <c r="M26" s="101"/>
      <c r="N26" s="101"/>
    </row>
    <row r="27" spans="1:14" ht="45" customHeight="1" x14ac:dyDescent="0.2">
      <c r="A27" s="33" t="s">
        <v>72</v>
      </c>
      <c r="B27" s="96" t="s">
        <v>146</v>
      </c>
      <c r="C27" s="96"/>
      <c r="D27" s="96"/>
      <c r="E27" s="96"/>
      <c r="F27" s="96"/>
      <c r="G27" s="96"/>
      <c r="H27" s="96"/>
      <c r="I27" s="96"/>
      <c r="J27" s="96"/>
      <c r="K27" s="96"/>
      <c r="L27" s="96"/>
      <c r="M27" s="96"/>
      <c r="N27" s="96"/>
    </row>
    <row r="28" spans="1:14" ht="45" customHeight="1" x14ac:dyDescent="0.2">
      <c r="A28" s="33" t="s">
        <v>130</v>
      </c>
      <c r="B28" s="96" t="s">
        <v>147</v>
      </c>
      <c r="C28" s="96"/>
      <c r="D28" s="96"/>
      <c r="E28" s="96"/>
      <c r="F28" s="96"/>
      <c r="G28" s="96"/>
      <c r="H28" s="96"/>
      <c r="I28" s="96"/>
      <c r="J28" s="96"/>
      <c r="K28" s="96"/>
      <c r="L28" s="96"/>
      <c r="M28" s="96"/>
      <c r="N28" s="96"/>
    </row>
    <row r="29" spans="1:14" ht="45" customHeight="1" x14ac:dyDescent="0.2">
      <c r="A29" s="33" t="s">
        <v>132</v>
      </c>
      <c r="B29" s="98" t="s">
        <v>152</v>
      </c>
      <c r="C29" s="99"/>
      <c r="D29" s="99"/>
      <c r="E29" s="99"/>
      <c r="F29" s="99"/>
      <c r="G29" s="99"/>
      <c r="H29" s="99"/>
      <c r="I29" s="99"/>
      <c r="J29" s="99"/>
      <c r="K29" s="99"/>
      <c r="L29" s="99"/>
      <c r="M29" s="99"/>
      <c r="N29" s="100"/>
    </row>
    <row r="30" spans="1:14" ht="45" customHeight="1" x14ac:dyDescent="0.2">
      <c r="A30" s="33" t="s">
        <v>73</v>
      </c>
      <c r="B30" s="97" t="s">
        <v>148</v>
      </c>
      <c r="C30" s="97"/>
      <c r="D30" s="97"/>
      <c r="E30" s="97"/>
      <c r="F30" s="97"/>
      <c r="G30" s="97"/>
      <c r="H30" s="97"/>
      <c r="I30" s="97"/>
      <c r="J30" s="97"/>
      <c r="K30" s="97"/>
      <c r="L30" s="97"/>
      <c r="M30" s="97"/>
      <c r="N30" s="97"/>
    </row>
    <row r="31" spans="1:14" ht="45" customHeight="1" x14ac:dyDescent="0.2">
      <c r="A31" s="33" t="s">
        <v>133</v>
      </c>
      <c r="B31" s="98" t="s">
        <v>134</v>
      </c>
      <c r="C31" s="99"/>
      <c r="D31" s="99"/>
      <c r="E31" s="99"/>
      <c r="F31" s="99"/>
      <c r="G31" s="99"/>
      <c r="H31" s="99"/>
      <c r="I31" s="99"/>
      <c r="J31" s="99"/>
      <c r="K31" s="99"/>
      <c r="L31" s="99"/>
      <c r="M31" s="99"/>
      <c r="N31" s="100"/>
    </row>
    <row r="32" spans="1:14" ht="45" customHeight="1" x14ac:dyDescent="0.2">
      <c r="A32" s="33" t="s">
        <v>131</v>
      </c>
      <c r="B32" s="97" t="s">
        <v>151</v>
      </c>
      <c r="C32" s="97"/>
      <c r="D32" s="97"/>
      <c r="E32" s="97"/>
      <c r="F32" s="97"/>
      <c r="G32" s="97"/>
      <c r="H32" s="97"/>
      <c r="I32" s="97"/>
      <c r="J32" s="97"/>
      <c r="K32" s="97"/>
      <c r="L32" s="97"/>
      <c r="M32" s="97"/>
      <c r="N32" s="97"/>
    </row>
    <row r="33" spans="1:14" ht="45" customHeight="1" x14ac:dyDescent="0.2">
      <c r="A33" s="33" t="s">
        <v>135</v>
      </c>
      <c r="B33" s="97" t="s">
        <v>149</v>
      </c>
      <c r="C33" s="97"/>
      <c r="D33" s="97"/>
      <c r="E33" s="97"/>
      <c r="F33" s="97"/>
      <c r="G33" s="97"/>
      <c r="H33" s="97"/>
      <c r="I33" s="97"/>
      <c r="J33" s="97"/>
      <c r="K33" s="97"/>
      <c r="L33" s="97"/>
      <c r="M33" s="97"/>
      <c r="N33" s="97"/>
    </row>
    <row r="34" spans="1:14" ht="45" customHeight="1" x14ac:dyDescent="0.2">
      <c r="A34" s="33" t="s">
        <v>136</v>
      </c>
      <c r="B34" s="101" t="s">
        <v>150</v>
      </c>
      <c r="C34" s="101"/>
      <c r="D34" s="101"/>
      <c r="E34" s="101"/>
      <c r="F34" s="101"/>
      <c r="G34" s="101"/>
      <c r="H34" s="101"/>
      <c r="I34" s="101"/>
      <c r="J34" s="101"/>
      <c r="K34" s="101"/>
      <c r="L34" s="101"/>
      <c r="M34" s="101"/>
      <c r="N34" s="101"/>
    </row>
    <row r="35" spans="1:14" ht="73" customHeight="1" x14ac:dyDescent="0.2">
      <c r="A35" s="41" t="s">
        <v>114</v>
      </c>
      <c r="B35" s="93" t="s">
        <v>162</v>
      </c>
      <c r="C35" s="94"/>
      <c r="D35" s="94"/>
      <c r="E35" s="94"/>
      <c r="F35" s="94"/>
      <c r="G35" s="94"/>
      <c r="H35" s="94"/>
      <c r="I35" s="94"/>
      <c r="J35" s="94"/>
      <c r="K35" s="94"/>
      <c r="L35" s="94"/>
      <c r="M35" s="94"/>
      <c r="N35" s="95"/>
    </row>
    <row r="36" spans="1:14" ht="60" customHeight="1" x14ac:dyDescent="0.2">
      <c r="A36" s="33" t="s">
        <v>115</v>
      </c>
      <c r="B36" s="116" t="s">
        <v>156</v>
      </c>
      <c r="C36" s="116"/>
      <c r="D36" s="116"/>
      <c r="E36" s="116"/>
      <c r="F36" s="116"/>
      <c r="G36" s="116"/>
      <c r="H36" s="116"/>
      <c r="I36" s="116"/>
      <c r="J36" s="116"/>
      <c r="K36" s="116"/>
      <c r="L36" s="116"/>
      <c r="M36" s="116"/>
      <c r="N36" s="116"/>
    </row>
    <row r="37" spans="1:14" ht="45" customHeight="1" x14ac:dyDescent="0.2">
      <c r="A37" s="33" t="s">
        <v>116</v>
      </c>
      <c r="B37" s="115" t="s">
        <v>119</v>
      </c>
      <c r="C37" s="115"/>
      <c r="D37" s="115"/>
      <c r="E37" s="115"/>
      <c r="F37" s="115"/>
      <c r="G37" s="115"/>
      <c r="H37" s="115"/>
      <c r="I37" s="115"/>
      <c r="J37" s="115"/>
      <c r="K37" s="115"/>
      <c r="L37" s="115"/>
      <c r="M37" s="115"/>
      <c r="N37" s="115"/>
    </row>
    <row r="38" spans="1:14" ht="45" customHeight="1" x14ac:dyDescent="0.2">
      <c r="A38" s="33" t="s">
        <v>117</v>
      </c>
      <c r="B38" s="114" t="s">
        <v>137</v>
      </c>
      <c r="C38" s="114"/>
      <c r="D38" s="114"/>
      <c r="E38" s="114"/>
      <c r="F38" s="114"/>
      <c r="G38" s="114"/>
      <c r="H38" s="114"/>
      <c r="I38" s="114"/>
      <c r="J38" s="114"/>
      <c r="K38" s="114"/>
      <c r="L38" s="114"/>
      <c r="M38" s="114"/>
      <c r="N38" s="114"/>
    </row>
    <row r="39" spans="1:14" ht="45" customHeight="1" x14ac:dyDescent="0.2">
      <c r="A39" s="33" t="s">
        <v>118</v>
      </c>
      <c r="B39" s="114" t="s">
        <v>124</v>
      </c>
      <c r="C39" s="114"/>
      <c r="D39" s="114"/>
      <c r="E39" s="114"/>
      <c r="F39" s="114"/>
      <c r="G39" s="114"/>
      <c r="H39" s="114"/>
      <c r="I39" s="114"/>
      <c r="J39" s="114"/>
      <c r="K39" s="114"/>
      <c r="L39" s="114"/>
      <c r="M39" s="114"/>
      <c r="N39" s="114"/>
    </row>
    <row r="40" spans="1:14" ht="75" customHeight="1" x14ac:dyDescent="0.2">
      <c r="A40" s="33" t="s">
        <v>120</v>
      </c>
      <c r="B40" s="114" t="s">
        <v>157</v>
      </c>
      <c r="C40" s="114"/>
      <c r="D40" s="114"/>
      <c r="E40" s="114"/>
      <c r="F40" s="114"/>
      <c r="G40" s="114"/>
      <c r="H40" s="114"/>
      <c r="I40" s="114"/>
      <c r="J40" s="114"/>
      <c r="K40" s="114"/>
      <c r="L40" s="114"/>
      <c r="M40" s="114"/>
      <c r="N40" s="114"/>
    </row>
    <row r="41" spans="1:14" ht="45" customHeight="1" x14ac:dyDescent="0.2">
      <c r="A41" s="33" t="s">
        <v>121</v>
      </c>
      <c r="B41" s="115" t="s">
        <v>125</v>
      </c>
      <c r="C41" s="115"/>
      <c r="D41" s="115"/>
      <c r="E41" s="115"/>
      <c r="F41" s="115"/>
      <c r="G41" s="115"/>
      <c r="H41" s="115"/>
      <c r="I41" s="115"/>
      <c r="J41" s="115"/>
      <c r="K41" s="115"/>
      <c r="L41" s="115"/>
      <c r="M41" s="115"/>
      <c r="N41" s="115"/>
    </row>
    <row r="42" spans="1:14" ht="45" customHeight="1" x14ac:dyDescent="0.2">
      <c r="A42" s="33" t="s">
        <v>122</v>
      </c>
      <c r="B42" s="114" t="s">
        <v>126</v>
      </c>
      <c r="C42" s="114"/>
      <c r="D42" s="114"/>
      <c r="E42" s="114"/>
      <c r="F42" s="114"/>
      <c r="G42" s="114"/>
      <c r="H42" s="114"/>
      <c r="I42" s="114"/>
      <c r="J42" s="114"/>
      <c r="K42" s="114"/>
      <c r="L42" s="114"/>
      <c r="M42" s="114"/>
      <c r="N42" s="114"/>
    </row>
    <row r="43" spans="1:14" ht="45" customHeight="1" x14ac:dyDescent="0.2">
      <c r="A43" s="33" t="s">
        <v>123</v>
      </c>
      <c r="B43" s="114" t="s">
        <v>138</v>
      </c>
      <c r="C43" s="114"/>
      <c r="D43" s="114"/>
      <c r="E43" s="114"/>
      <c r="F43" s="114"/>
      <c r="G43" s="114"/>
      <c r="H43" s="114"/>
      <c r="I43" s="114"/>
      <c r="J43" s="114"/>
      <c r="K43" s="114"/>
      <c r="L43" s="114"/>
      <c r="M43" s="114"/>
      <c r="N43" s="114"/>
    </row>
  </sheetData>
  <mergeCells count="43">
    <mergeCell ref="B19:N19"/>
    <mergeCell ref="B20:N20"/>
    <mergeCell ref="B21:N21"/>
    <mergeCell ref="B43:N43"/>
    <mergeCell ref="B38:N38"/>
    <mergeCell ref="B39:N39"/>
    <mergeCell ref="B40:N40"/>
    <mergeCell ref="B41:N41"/>
    <mergeCell ref="B42:N42"/>
    <mergeCell ref="B23:N23"/>
    <mergeCell ref="B24:N24"/>
    <mergeCell ref="B25:N25"/>
    <mergeCell ref="B26:N26"/>
    <mergeCell ref="B22:N22"/>
    <mergeCell ref="B36:N36"/>
    <mergeCell ref="B37:N37"/>
    <mergeCell ref="B16:N16"/>
    <mergeCell ref="B17:N17"/>
    <mergeCell ref="B18:N18"/>
    <mergeCell ref="B12:N12"/>
    <mergeCell ref="B13:N13"/>
    <mergeCell ref="B1:N1"/>
    <mergeCell ref="B4:N4"/>
    <mergeCell ref="B5:N5"/>
    <mergeCell ref="B11:N11"/>
    <mergeCell ref="B15:N15"/>
    <mergeCell ref="B6:N6"/>
    <mergeCell ref="B7:N7"/>
    <mergeCell ref="B8:N8"/>
    <mergeCell ref="B9:N9"/>
    <mergeCell ref="B10:N10"/>
    <mergeCell ref="B3:N3"/>
    <mergeCell ref="B2:N2"/>
    <mergeCell ref="B14:N14"/>
    <mergeCell ref="B35:N35"/>
    <mergeCell ref="B27:N27"/>
    <mergeCell ref="B28:N28"/>
    <mergeCell ref="B30:N30"/>
    <mergeCell ref="B31:N31"/>
    <mergeCell ref="B29:N29"/>
    <mergeCell ref="B32:N32"/>
    <mergeCell ref="B33:N33"/>
    <mergeCell ref="B34:N3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3" ma:contentTypeDescription="Create a new document." ma:contentTypeScope="" ma:versionID="87c86d5a23223aa3d2f16d534ae28cbc">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4b04b924b9ceb26886ddf032130608f0"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4FF23-D590-4D40-8ADA-D0BDA093CB09}">
  <ds:schemaRefs>
    <ds:schemaRef ds:uri="http://schemas.microsoft.com/sharepoint/v3/contenttype/forms"/>
  </ds:schemaRefs>
</ds:datastoreItem>
</file>

<file path=customXml/itemProps2.xml><?xml version="1.0" encoding="utf-8"?>
<ds:datastoreItem xmlns:ds="http://schemas.openxmlformats.org/officeDocument/2006/customXml" ds:itemID="{68A57372-A4C0-45F1-9EF3-8924F46A7C28}">
  <ds:schemaRefs>
    <ds:schemaRef ds:uri="http://schemas.microsoft.com/office/2006/documentManagement/types"/>
    <ds:schemaRef ds:uri="http://purl.org/dc/dcmitype/"/>
    <ds:schemaRef ds:uri="http://schemas.openxmlformats.org/package/2006/metadata/core-properties"/>
    <ds:schemaRef ds:uri="http://purl.org/dc/elements/1.1/"/>
    <ds:schemaRef ds:uri="http://purl.org/dc/terms/"/>
    <ds:schemaRef ds:uri="cc744446-ad0c-4ea9-ae9d-caf6cc899fef"/>
    <ds:schemaRef ds:uri="http://schemas.microsoft.com/office/infopath/2007/PartnerControls"/>
    <ds:schemaRef ds:uri="f205a48b-1524-4a34-8e7e-b5ebedbd8f4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5F765CC-3009-4E2F-A535-D2DFA2E8C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5a48b-1524-4a34-8e7e-b5ebedbd8f4e"/>
    <ds:schemaRef ds:uri="cc744446-ad0c-4ea9-ae9d-caf6cc899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Monthly Report</vt:lpstr>
      <vt:lpstr>Sheet3</vt:lpstr>
      <vt:lpstr>Narrative</vt:lpstr>
      <vt:lpstr>Definitions</vt:lpstr>
    </vt:vector>
  </TitlesOfParts>
  <Company>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Pelech</dc:creator>
  <cp:lastModifiedBy>Microsoft Office User</cp:lastModifiedBy>
  <cp:revision/>
  <dcterms:created xsi:type="dcterms:W3CDTF">2019-07-30T13:43:10Z</dcterms:created>
  <dcterms:modified xsi:type="dcterms:W3CDTF">2022-02-01T16:33:40Z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ies>
</file>